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p\Desktop\"/>
    </mc:Choice>
  </mc:AlternateContent>
  <bookViews>
    <workbookView xWindow="0" yWindow="0" windowWidth="28800" windowHeight="14565"/>
  </bookViews>
  <sheets>
    <sheet name="Registration" sheetId="1" r:id="rId1"/>
    <sheet name="Lookup" sheetId="2" state="hidden" r:id="rId2"/>
    <sheet name="Import" sheetId="3" state="hidden" r:id="rId3"/>
  </sheets>
  <definedNames>
    <definedName name="CategoriesKata">OFFSET(Lookup!$L$10,1,,COUNTA(Lookup!$L:$L)-1)</definedName>
    <definedName name="CategoriesKumite">OFFSET(Lookup!$J$10,1,,COUNTA(Lookup!$J:$J)-1)</definedName>
    <definedName name="Country">OFFSET(Lookup!$D$10,1,,COUNTA(Lookup!$D:$D)-1)</definedName>
    <definedName name="Gender">OFFSET(Lookup!$H$10,1,,COUNTA(Lookup!$H:$H)-1)</definedName>
    <definedName name="Grades">OFFSET(Lookup!$F$10,1,,COUNTA(Lookup!$F:$F)-1)</definedName>
    <definedName name="_xlnm.Print_Area" localSheetId="0">Registration!$A$1:$M$77</definedName>
    <definedName name="test_1">OFFSET(#REF!,1,,COUNTA(#REF!)-1)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H15" i="1" l="1"/>
  <c r="K15" i="1"/>
  <c r="H9" i="3" s="1"/>
  <c r="H16" i="1"/>
  <c r="K16" i="1"/>
  <c r="H10" i="3" s="1"/>
  <c r="H17" i="1"/>
  <c r="K17" i="1"/>
  <c r="H11" i="3" s="1"/>
  <c r="H18" i="1"/>
  <c r="K18" i="1"/>
  <c r="H12" i="3" s="1"/>
  <c r="H19" i="1"/>
  <c r="K19" i="1"/>
  <c r="H13" i="3" s="1"/>
  <c r="H20" i="1"/>
  <c r="K20" i="1"/>
  <c r="H14" i="3" s="1"/>
  <c r="H21" i="1"/>
  <c r="K21" i="1"/>
  <c r="H15" i="3" s="1"/>
  <c r="H22" i="1"/>
  <c r="K22" i="1"/>
  <c r="H16" i="3" s="1"/>
  <c r="H23" i="1"/>
  <c r="K23" i="1"/>
  <c r="H17" i="3" s="1"/>
  <c r="H24" i="1"/>
  <c r="K24" i="1"/>
  <c r="H18" i="3" s="1"/>
  <c r="H25" i="1"/>
  <c r="K25" i="1"/>
  <c r="H19" i="3" s="1"/>
  <c r="H26" i="1"/>
  <c r="K26" i="1"/>
  <c r="H20" i="3" s="1"/>
  <c r="H27" i="1"/>
  <c r="K27" i="1"/>
  <c r="H21" i="3" s="1"/>
  <c r="H28" i="1"/>
  <c r="K28" i="1"/>
  <c r="H22" i="3" s="1"/>
  <c r="H29" i="1"/>
  <c r="K29" i="1"/>
  <c r="H23" i="3" s="1"/>
  <c r="H30" i="1"/>
  <c r="K30" i="1"/>
  <c r="H24" i="3" s="1"/>
  <c r="H31" i="1"/>
  <c r="K31" i="1"/>
  <c r="H25" i="3" s="1"/>
  <c r="H32" i="1"/>
  <c r="K32" i="1"/>
  <c r="H26" i="3" s="1"/>
  <c r="H33" i="1"/>
  <c r="K33" i="1"/>
  <c r="H27" i="3" s="1"/>
  <c r="H34" i="1"/>
  <c r="K34" i="1"/>
  <c r="H28" i="3" s="1"/>
  <c r="H35" i="1"/>
  <c r="K35" i="1"/>
  <c r="H29" i="3" s="1"/>
  <c r="H36" i="1"/>
  <c r="K36" i="1"/>
  <c r="H30" i="3" s="1"/>
  <c r="H37" i="1"/>
  <c r="K37" i="1"/>
  <c r="H31" i="3" s="1"/>
  <c r="H38" i="1"/>
  <c r="K38" i="1"/>
  <c r="H32" i="3" s="1"/>
  <c r="H39" i="1"/>
  <c r="K39" i="1"/>
  <c r="H33" i="3" s="1"/>
  <c r="H40" i="1"/>
  <c r="K40" i="1"/>
  <c r="H34" i="3" s="1"/>
  <c r="H41" i="1"/>
  <c r="K41" i="1"/>
  <c r="H35" i="3" s="1"/>
  <c r="H42" i="1"/>
  <c r="K42" i="1"/>
  <c r="H36" i="3" s="1"/>
  <c r="H43" i="1"/>
  <c r="K43" i="1"/>
  <c r="H37" i="3" s="1"/>
  <c r="H44" i="1"/>
  <c r="K44" i="1"/>
  <c r="H38" i="3" s="1"/>
  <c r="H45" i="1"/>
  <c r="K45" i="1"/>
  <c r="H39" i="3" s="1"/>
  <c r="H46" i="1"/>
  <c r="K46" i="1"/>
  <c r="H40" i="3" s="1"/>
  <c r="H47" i="1"/>
  <c r="K47" i="1"/>
  <c r="H41" i="3" s="1"/>
  <c r="H48" i="1"/>
  <c r="K48" i="1"/>
  <c r="H42" i="3" s="1"/>
  <c r="H49" i="1"/>
  <c r="K49" i="1"/>
  <c r="H43" i="3" s="1"/>
  <c r="H50" i="1"/>
  <c r="K50" i="1"/>
  <c r="H44" i="3" s="1"/>
  <c r="H51" i="1"/>
  <c r="K51" i="1"/>
  <c r="H45" i="3" s="1"/>
  <c r="H52" i="1"/>
  <c r="K52" i="1"/>
  <c r="H46" i="3" s="1"/>
  <c r="H53" i="1"/>
  <c r="K53" i="1"/>
  <c r="H47" i="3" s="1"/>
  <c r="H54" i="1"/>
  <c r="K54" i="1"/>
  <c r="H48" i="3" s="1"/>
  <c r="H55" i="1"/>
  <c r="K55" i="1"/>
  <c r="H49" i="3" s="1"/>
  <c r="H56" i="1"/>
  <c r="K56" i="1"/>
  <c r="H50" i="3" s="1"/>
  <c r="H57" i="1"/>
  <c r="K57" i="1"/>
  <c r="H51" i="3" s="1"/>
  <c r="H58" i="1"/>
  <c r="K58" i="1"/>
  <c r="H52" i="3" s="1"/>
  <c r="H59" i="1"/>
  <c r="K59" i="1"/>
  <c r="H53" i="3" s="1"/>
  <c r="H60" i="1"/>
  <c r="K60" i="1"/>
  <c r="H54" i="3" s="1"/>
  <c r="H61" i="1"/>
  <c r="K61" i="1"/>
  <c r="H55" i="3" s="1"/>
  <c r="H62" i="1"/>
  <c r="K62" i="1"/>
  <c r="H56" i="3" s="1"/>
  <c r="H63" i="1"/>
  <c r="K63" i="1"/>
  <c r="H57" i="3" s="1"/>
  <c r="H64" i="1"/>
  <c r="K64" i="1"/>
  <c r="H58" i="3" s="1"/>
  <c r="H65" i="1"/>
  <c r="K65" i="1"/>
  <c r="H59" i="3" s="1"/>
  <c r="H66" i="1"/>
  <c r="K66" i="1"/>
  <c r="H60" i="3" s="1"/>
  <c r="H67" i="1"/>
  <c r="K67" i="1"/>
  <c r="H61" i="3" s="1"/>
  <c r="H68" i="1"/>
  <c r="K68" i="1"/>
  <c r="H62" i="3" s="1"/>
  <c r="H69" i="1"/>
  <c r="K69" i="1"/>
  <c r="H63" i="3" s="1"/>
  <c r="H70" i="1"/>
  <c r="K70" i="1"/>
  <c r="H64" i="3" s="1"/>
  <c r="H71" i="1"/>
  <c r="K71" i="1"/>
  <c r="H65" i="3" s="1"/>
  <c r="H72" i="1"/>
  <c r="K72" i="1"/>
  <c r="H66" i="3" s="1"/>
  <c r="H73" i="1"/>
  <c r="K73" i="1"/>
  <c r="H67" i="3" s="1"/>
  <c r="H74" i="1"/>
  <c r="K74" i="1"/>
  <c r="H68" i="3" s="1"/>
  <c r="H75" i="1"/>
  <c r="E69" i="3" s="1"/>
  <c r="K75" i="1"/>
  <c r="H69" i="3" s="1"/>
  <c r="H76" i="1"/>
  <c r="E70" i="3" s="1"/>
  <c r="K76" i="1"/>
  <c r="H70" i="3" s="1"/>
  <c r="A8" i="3"/>
  <c r="B8" i="3"/>
  <c r="C8" i="3"/>
  <c r="D8" i="3"/>
  <c r="F8" i="3"/>
  <c r="G8" i="3"/>
  <c r="I8" i="3"/>
  <c r="J8" i="3"/>
  <c r="K8" i="3"/>
  <c r="L8" i="3"/>
  <c r="M8" i="3"/>
  <c r="A9" i="3"/>
  <c r="B9" i="3"/>
  <c r="C9" i="3"/>
  <c r="D9" i="3"/>
  <c r="F9" i="3"/>
  <c r="G9" i="3"/>
  <c r="I9" i="3"/>
  <c r="J9" i="3"/>
  <c r="K9" i="3"/>
  <c r="L9" i="3"/>
  <c r="M9" i="3"/>
  <c r="A10" i="3"/>
  <c r="B10" i="3"/>
  <c r="C10" i="3"/>
  <c r="D10" i="3"/>
  <c r="F10" i="3"/>
  <c r="G10" i="3"/>
  <c r="I10" i="3"/>
  <c r="J10" i="3"/>
  <c r="K10" i="3"/>
  <c r="L10" i="3"/>
  <c r="M10" i="3"/>
  <c r="A11" i="3"/>
  <c r="B11" i="3"/>
  <c r="C11" i="3"/>
  <c r="D11" i="3"/>
  <c r="F11" i="3"/>
  <c r="G11" i="3"/>
  <c r="I11" i="3"/>
  <c r="J11" i="3"/>
  <c r="K11" i="3"/>
  <c r="L11" i="3"/>
  <c r="M11" i="3"/>
  <c r="A12" i="3"/>
  <c r="B12" i="3"/>
  <c r="C12" i="3"/>
  <c r="D12" i="3"/>
  <c r="F12" i="3"/>
  <c r="G12" i="3"/>
  <c r="I12" i="3"/>
  <c r="J12" i="3"/>
  <c r="K12" i="3"/>
  <c r="L12" i="3"/>
  <c r="M12" i="3"/>
  <c r="A13" i="3"/>
  <c r="B13" i="3"/>
  <c r="C13" i="3"/>
  <c r="D13" i="3"/>
  <c r="F13" i="3"/>
  <c r="G13" i="3"/>
  <c r="I13" i="3"/>
  <c r="J13" i="3"/>
  <c r="K13" i="3"/>
  <c r="L13" i="3"/>
  <c r="M13" i="3"/>
  <c r="A14" i="3"/>
  <c r="B14" i="3"/>
  <c r="C14" i="3"/>
  <c r="D14" i="3"/>
  <c r="F14" i="3"/>
  <c r="G14" i="3"/>
  <c r="I14" i="3"/>
  <c r="J14" i="3"/>
  <c r="K14" i="3"/>
  <c r="L14" i="3"/>
  <c r="M14" i="3"/>
  <c r="A15" i="3"/>
  <c r="B15" i="3"/>
  <c r="C15" i="3"/>
  <c r="D15" i="3"/>
  <c r="F15" i="3"/>
  <c r="G15" i="3"/>
  <c r="I15" i="3"/>
  <c r="J15" i="3"/>
  <c r="K15" i="3"/>
  <c r="L15" i="3"/>
  <c r="M15" i="3"/>
  <c r="A16" i="3"/>
  <c r="B16" i="3"/>
  <c r="C16" i="3"/>
  <c r="D16" i="3"/>
  <c r="F16" i="3"/>
  <c r="G16" i="3"/>
  <c r="I16" i="3"/>
  <c r="J16" i="3"/>
  <c r="K16" i="3"/>
  <c r="L16" i="3"/>
  <c r="M16" i="3"/>
  <c r="A17" i="3"/>
  <c r="B17" i="3"/>
  <c r="C17" i="3"/>
  <c r="D17" i="3"/>
  <c r="F17" i="3"/>
  <c r="G17" i="3"/>
  <c r="I17" i="3"/>
  <c r="J17" i="3"/>
  <c r="K17" i="3"/>
  <c r="L17" i="3"/>
  <c r="M17" i="3"/>
  <c r="A18" i="3"/>
  <c r="B18" i="3"/>
  <c r="C18" i="3"/>
  <c r="D18" i="3"/>
  <c r="F18" i="3"/>
  <c r="G18" i="3"/>
  <c r="I18" i="3"/>
  <c r="J18" i="3"/>
  <c r="K18" i="3"/>
  <c r="L18" i="3"/>
  <c r="M18" i="3"/>
  <c r="A19" i="3"/>
  <c r="B19" i="3"/>
  <c r="C19" i="3"/>
  <c r="D19" i="3"/>
  <c r="F19" i="3"/>
  <c r="G19" i="3"/>
  <c r="I19" i="3"/>
  <c r="J19" i="3"/>
  <c r="K19" i="3"/>
  <c r="L19" i="3"/>
  <c r="M19" i="3"/>
  <c r="A20" i="3"/>
  <c r="B20" i="3"/>
  <c r="C20" i="3"/>
  <c r="D20" i="3"/>
  <c r="F20" i="3"/>
  <c r="G20" i="3"/>
  <c r="I20" i="3"/>
  <c r="J20" i="3"/>
  <c r="K20" i="3"/>
  <c r="L20" i="3"/>
  <c r="M20" i="3"/>
  <c r="A21" i="3"/>
  <c r="B21" i="3"/>
  <c r="C21" i="3"/>
  <c r="D21" i="3"/>
  <c r="F21" i="3"/>
  <c r="G21" i="3"/>
  <c r="I21" i="3"/>
  <c r="J21" i="3"/>
  <c r="K21" i="3"/>
  <c r="L21" i="3"/>
  <c r="M21" i="3"/>
  <c r="A22" i="3"/>
  <c r="B22" i="3"/>
  <c r="C22" i="3"/>
  <c r="D22" i="3"/>
  <c r="F22" i="3"/>
  <c r="G22" i="3"/>
  <c r="I22" i="3"/>
  <c r="J22" i="3"/>
  <c r="K22" i="3"/>
  <c r="L22" i="3"/>
  <c r="M22" i="3"/>
  <c r="A23" i="3"/>
  <c r="B23" i="3"/>
  <c r="C23" i="3"/>
  <c r="D23" i="3"/>
  <c r="F23" i="3"/>
  <c r="G23" i="3"/>
  <c r="I23" i="3"/>
  <c r="J23" i="3"/>
  <c r="K23" i="3"/>
  <c r="L23" i="3"/>
  <c r="M23" i="3"/>
  <c r="A24" i="3"/>
  <c r="B24" i="3"/>
  <c r="C24" i="3"/>
  <c r="D24" i="3"/>
  <c r="F24" i="3"/>
  <c r="G24" i="3"/>
  <c r="I24" i="3"/>
  <c r="J24" i="3"/>
  <c r="K24" i="3"/>
  <c r="L24" i="3"/>
  <c r="M24" i="3"/>
  <c r="A25" i="3"/>
  <c r="B25" i="3"/>
  <c r="C25" i="3"/>
  <c r="D25" i="3"/>
  <c r="F25" i="3"/>
  <c r="G25" i="3"/>
  <c r="I25" i="3"/>
  <c r="J25" i="3"/>
  <c r="K25" i="3"/>
  <c r="L25" i="3"/>
  <c r="M25" i="3"/>
  <c r="A26" i="3"/>
  <c r="B26" i="3"/>
  <c r="C26" i="3"/>
  <c r="D26" i="3"/>
  <c r="F26" i="3"/>
  <c r="G26" i="3"/>
  <c r="I26" i="3"/>
  <c r="J26" i="3"/>
  <c r="K26" i="3"/>
  <c r="L26" i="3"/>
  <c r="M26" i="3"/>
  <c r="A27" i="3"/>
  <c r="B27" i="3"/>
  <c r="C27" i="3"/>
  <c r="D27" i="3"/>
  <c r="F27" i="3"/>
  <c r="G27" i="3"/>
  <c r="I27" i="3"/>
  <c r="J27" i="3"/>
  <c r="K27" i="3"/>
  <c r="L27" i="3"/>
  <c r="M27" i="3"/>
  <c r="A28" i="3"/>
  <c r="B28" i="3"/>
  <c r="C28" i="3"/>
  <c r="D28" i="3"/>
  <c r="F28" i="3"/>
  <c r="G28" i="3"/>
  <c r="I28" i="3"/>
  <c r="J28" i="3"/>
  <c r="K28" i="3"/>
  <c r="L28" i="3"/>
  <c r="M28" i="3"/>
  <c r="A29" i="3"/>
  <c r="B29" i="3"/>
  <c r="C29" i="3"/>
  <c r="D29" i="3"/>
  <c r="F29" i="3"/>
  <c r="G29" i="3"/>
  <c r="I29" i="3"/>
  <c r="J29" i="3"/>
  <c r="K29" i="3"/>
  <c r="L29" i="3"/>
  <c r="M29" i="3"/>
  <c r="A30" i="3"/>
  <c r="B30" i="3"/>
  <c r="C30" i="3"/>
  <c r="D30" i="3"/>
  <c r="F30" i="3"/>
  <c r="G30" i="3"/>
  <c r="I30" i="3"/>
  <c r="J30" i="3"/>
  <c r="K30" i="3"/>
  <c r="L30" i="3"/>
  <c r="M30" i="3"/>
  <c r="A31" i="3"/>
  <c r="B31" i="3"/>
  <c r="C31" i="3"/>
  <c r="D31" i="3"/>
  <c r="F31" i="3"/>
  <c r="G31" i="3"/>
  <c r="I31" i="3"/>
  <c r="J31" i="3"/>
  <c r="K31" i="3"/>
  <c r="L31" i="3"/>
  <c r="M31" i="3"/>
  <c r="A32" i="3"/>
  <c r="B32" i="3"/>
  <c r="C32" i="3"/>
  <c r="D32" i="3"/>
  <c r="F32" i="3"/>
  <c r="G32" i="3"/>
  <c r="I32" i="3"/>
  <c r="J32" i="3"/>
  <c r="K32" i="3"/>
  <c r="L32" i="3"/>
  <c r="M32" i="3"/>
  <c r="A33" i="3"/>
  <c r="B33" i="3"/>
  <c r="C33" i="3"/>
  <c r="D33" i="3"/>
  <c r="F33" i="3"/>
  <c r="G33" i="3"/>
  <c r="I33" i="3"/>
  <c r="J33" i="3"/>
  <c r="K33" i="3"/>
  <c r="L33" i="3"/>
  <c r="M33" i="3"/>
  <c r="A34" i="3"/>
  <c r="B34" i="3"/>
  <c r="C34" i="3"/>
  <c r="D34" i="3"/>
  <c r="F34" i="3"/>
  <c r="G34" i="3"/>
  <c r="I34" i="3"/>
  <c r="J34" i="3"/>
  <c r="K34" i="3"/>
  <c r="L34" i="3"/>
  <c r="M34" i="3"/>
  <c r="A35" i="3"/>
  <c r="B35" i="3"/>
  <c r="C35" i="3"/>
  <c r="D35" i="3"/>
  <c r="F35" i="3"/>
  <c r="G35" i="3"/>
  <c r="I35" i="3"/>
  <c r="J35" i="3"/>
  <c r="K35" i="3"/>
  <c r="L35" i="3"/>
  <c r="M35" i="3"/>
  <c r="A36" i="3"/>
  <c r="B36" i="3"/>
  <c r="C36" i="3"/>
  <c r="D36" i="3"/>
  <c r="F36" i="3"/>
  <c r="G36" i="3"/>
  <c r="I36" i="3"/>
  <c r="J36" i="3"/>
  <c r="K36" i="3"/>
  <c r="L36" i="3"/>
  <c r="M36" i="3"/>
  <c r="A37" i="3"/>
  <c r="B37" i="3"/>
  <c r="C37" i="3"/>
  <c r="D37" i="3"/>
  <c r="F37" i="3"/>
  <c r="G37" i="3"/>
  <c r="I37" i="3"/>
  <c r="J37" i="3"/>
  <c r="K37" i="3"/>
  <c r="L37" i="3"/>
  <c r="M37" i="3"/>
  <c r="A38" i="3"/>
  <c r="B38" i="3"/>
  <c r="C38" i="3"/>
  <c r="D38" i="3"/>
  <c r="F38" i="3"/>
  <c r="G38" i="3"/>
  <c r="I38" i="3"/>
  <c r="J38" i="3"/>
  <c r="K38" i="3"/>
  <c r="L38" i="3"/>
  <c r="M38" i="3"/>
  <c r="A39" i="3"/>
  <c r="B39" i="3"/>
  <c r="C39" i="3"/>
  <c r="D39" i="3"/>
  <c r="F39" i="3"/>
  <c r="G39" i="3"/>
  <c r="I39" i="3"/>
  <c r="J39" i="3"/>
  <c r="K39" i="3"/>
  <c r="L39" i="3"/>
  <c r="M39" i="3"/>
  <c r="A40" i="3"/>
  <c r="B40" i="3"/>
  <c r="C40" i="3"/>
  <c r="D40" i="3"/>
  <c r="F40" i="3"/>
  <c r="G40" i="3"/>
  <c r="I40" i="3"/>
  <c r="J40" i="3"/>
  <c r="K40" i="3"/>
  <c r="L40" i="3"/>
  <c r="M40" i="3"/>
  <c r="A41" i="3"/>
  <c r="B41" i="3"/>
  <c r="C41" i="3"/>
  <c r="D41" i="3"/>
  <c r="F41" i="3"/>
  <c r="G41" i="3"/>
  <c r="I41" i="3"/>
  <c r="J41" i="3"/>
  <c r="K41" i="3"/>
  <c r="L41" i="3"/>
  <c r="M41" i="3"/>
  <c r="A42" i="3"/>
  <c r="B42" i="3"/>
  <c r="C42" i="3"/>
  <c r="D42" i="3"/>
  <c r="F42" i="3"/>
  <c r="G42" i="3"/>
  <c r="I42" i="3"/>
  <c r="J42" i="3"/>
  <c r="K42" i="3"/>
  <c r="L42" i="3"/>
  <c r="M42" i="3"/>
  <c r="A43" i="3"/>
  <c r="B43" i="3"/>
  <c r="C43" i="3"/>
  <c r="D43" i="3"/>
  <c r="F43" i="3"/>
  <c r="G43" i="3"/>
  <c r="I43" i="3"/>
  <c r="J43" i="3"/>
  <c r="K43" i="3"/>
  <c r="L43" i="3"/>
  <c r="M43" i="3"/>
  <c r="A44" i="3"/>
  <c r="B44" i="3"/>
  <c r="C44" i="3"/>
  <c r="D44" i="3"/>
  <c r="F44" i="3"/>
  <c r="G44" i="3"/>
  <c r="I44" i="3"/>
  <c r="J44" i="3"/>
  <c r="K44" i="3"/>
  <c r="L44" i="3"/>
  <c r="M44" i="3"/>
  <c r="A45" i="3"/>
  <c r="B45" i="3"/>
  <c r="C45" i="3"/>
  <c r="D45" i="3"/>
  <c r="F45" i="3"/>
  <c r="G45" i="3"/>
  <c r="I45" i="3"/>
  <c r="J45" i="3"/>
  <c r="K45" i="3"/>
  <c r="L45" i="3"/>
  <c r="M45" i="3"/>
  <c r="A46" i="3"/>
  <c r="B46" i="3"/>
  <c r="C46" i="3"/>
  <c r="D46" i="3"/>
  <c r="F46" i="3"/>
  <c r="G46" i="3"/>
  <c r="I46" i="3"/>
  <c r="J46" i="3"/>
  <c r="K46" i="3"/>
  <c r="L46" i="3"/>
  <c r="M46" i="3"/>
  <c r="A47" i="3"/>
  <c r="B47" i="3"/>
  <c r="C47" i="3"/>
  <c r="D47" i="3"/>
  <c r="F47" i="3"/>
  <c r="G47" i="3"/>
  <c r="I47" i="3"/>
  <c r="J47" i="3"/>
  <c r="K47" i="3"/>
  <c r="L47" i="3"/>
  <c r="M47" i="3"/>
  <c r="A48" i="3"/>
  <c r="B48" i="3"/>
  <c r="C48" i="3"/>
  <c r="D48" i="3"/>
  <c r="F48" i="3"/>
  <c r="G48" i="3"/>
  <c r="I48" i="3"/>
  <c r="J48" i="3"/>
  <c r="K48" i="3"/>
  <c r="L48" i="3"/>
  <c r="M48" i="3"/>
  <c r="A49" i="3"/>
  <c r="B49" i="3"/>
  <c r="C49" i="3"/>
  <c r="D49" i="3"/>
  <c r="F49" i="3"/>
  <c r="G49" i="3"/>
  <c r="I49" i="3"/>
  <c r="J49" i="3"/>
  <c r="K49" i="3"/>
  <c r="L49" i="3"/>
  <c r="M49" i="3"/>
  <c r="A50" i="3"/>
  <c r="B50" i="3"/>
  <c r="C50" i="3"/>
  <c r="D50" i="3"/>
  <c r="F50" i="3"/>
  <c r="G50" i="3"/>
  <c r="I50" i="3"/>
  <c r="J50" i="3"/>
  <c r="K50" i="3"/>
  <c r="L50" i="3"/>
  <c r="M50" i="3"/>
  <c r="A51" i="3"/>
  <c r="B51" i="3"/>
  <c r="C51" i="3"/>
  <c r="D51" i="3"/>
  <c r="F51" i="3"/>
  <c r="G51" i="3"/>
  <c r="I51" i="3"/>
  <c r="J51" i="3"/>
  <c r="K51" i="3"/>
  <c r="L51" i="3"/>
  <c r="M51" i="3"/>
  <c r="A52" i="3"/>
  <c r="B52" i="3"/>
  <c r="C52" i="3"/>
  <c r="D52" i="3"/>
  <c r="F52" i="3"/>
  <c r="G52" i="3"/>
  <c r="I52" i="3"/>
  <c r="J52" i="3"/>
  <c r="K52" i="3"/>
  <c r="L52" i="3"/>
  <c r="M52" i="3"/>
  <c r="A53" i="3"/>
  <c r="B53" i="3"/>
  <c r="C53" i="3"/>
  <c r="D53" i="3"/>
  <c r="F53" i="3"/>
  <c r="G53" i="3"/>
  <c r="I53" i="3"/>
  <c r="J53" i="3"/>
  <c r="K53" i="3"/>
  <c r="L53" i="3"/>
  <c r="M53" i="3"/>
  <c r="A54" i="3"/>
  <c r="B54" i="3"/>
  <c r="C54" i="3"/>
  <c r="D54" i="3"/>
  <c r="F54" i="3"/>
  <c r="G54" i="3"/>
  <c r="I54" i="3"/>
  <c r="J54" i="3"/>
  <c r="K54" i="3"/>
  <c r="L54" i="3"/>
  <c r="M54" i="3"/>
  <c r="A55" i="3"/>
  <c r="B55" i="3"/>
  <c r="C55" i="3"/>
  <c r="D55" i="3"/>
  <c r="F55" i="3"/>
  <c r="G55" i="3"/>
  <c r="I55" i="3"/>
  <c r="J55" i="3"/>
  <c r="K55" i="3"/>
  <c r="L55" i="3"/>
  <c r="M55" i="3"/>
  <c r="A56" i="3"/>
  <c r="B56" i="3"/>
  <c r="C56" i="3"/>
  <c r="D56" i="3"/>
  <c r="F56" i="3"/>
  <c r="G56" i="3"/>
  <c r="I56" i="3"/>
  <c r="J56" i="3"/>
  <c r="K56" i="3"/>
  <c r="L56" i="3"/>
  <c r="M56" i="3"/>
  <c r="A57" i="3"/>
  <c r="B57" i="3"/>
  <c r="C57" i="3"/>
  <c r="D57" i="3"/>
  <c r="F57" i="3"/>
  <c r="G57" i="3"/>
  <c r="I57" i="3"/>
  <c r="J57" i="3"/>
  <c r="K57" i="3"/>
  <c r="L57" i="3"/>
  <c r="M57" i="3"/>
  <c r="A58" i="3"/>
  <c r="B58" i="3"/>
  <c r="C58" i="3"/>
  <c r="D58" i="3"/>
  <c r="F58" i="3"/>
  <c r="G58" i="3"/>
  <c r="I58" i="3"/>
  <c r="J58" i="3"/>
  <c r="K58" i="3"/>
  <c r="L58" i="3"/>
  <c r="M58" i="3"/>
  <c r="A59" i="3"/>
  <c r="B59" i="3"/>
  <c r="C59" i="3"/>
  <c r="D59" i="3"/>
  <c r="F59" i="3"/>
  <c r="G59" i="3"/>
  <c r="I59" i="3"/>
  <c r="J59" i="3"/>
  <c r="K59" i="3"/>
  <c r="L59" i="3"/>
  <c r="M59" i="3"/>
  <c r="A60" i="3"/>
  <c r="B60" i="3"/>
  <c r="C60" i="3"/>
  <c r="D60" i="3"/>
  <c r="F60" i="3"/>
  <c r="G60" i="3"/>
  <c r="I60" i="3"/>
  <c r="J60" i="3"/>
  <c r="K60" i="3"/>
  <c r="L60" i="3"/>
  <c r="M60" i="3"/>
  <c r="A61" i="3"/>
  <c r="B61" i="3"/>
  <c r="C61" i="3"/>
  <c r="D61" i="3"/>
  <c r="F61" i="3"/>
  <c r="G61" i="3"/>
  <c r="I61" i="3"/>
  <c r="J61" i="3"/>
  <c r="K61" i="3"/>
  <c r="L61" i="3"/>
  <c r="M61" i="3"/>
  <c r="A62" i="3"/>
  <c r="B62" i="3"/>
  <c r="C62" i="3"/>
  <c r="D62" i="3"/>
  <c r="F62" i="3"/>
  <c r="G62" i="3"/>
  <c r="I62" i="3"/>
  <c r="J62" i="3"/>
  <c r="K62" i="3"/>
  <c r="L62" i="3"/>
  <c r="M62" i="3"/>
  <c r="A63" i="3"/>
  <c r="B63" i="3"/>
  <c r="C63" i="3"/>
  <c r="D63" i="3"/>
  <c r="F63" i="3"/>
  <c r="G63" i="3"/>
  <c r="I63" i="3"/>
  <c r="J63" i="3"/>
  <c r="K63" i="3"/>
  <c r="L63" i="3"/>
  <c r="M63" i="3"/>
  <c r="A64" i="3"/>
  <c r="B64" i="3"/>
  <c r="C64" i="3"/>
  <c r="D64" i="3"/>
  <c r="F64" i="3"/>
  <c r="G64" i="3"/>
  <c r="I64" i="3"/>
  <c r="J64" i="3"/>
  <c r="K64" i="3"/>
  <c r="L64" i="3"/>
  <c r="M64" i="3"/>
  <c r="A65" i="3"/>
  <c r="B65" i="3"/>
  <c r="C65" i="3"/>
  <c r="D65" i="3"/>
  <c r="F65" i="3"/>
  <c r="G65" i="3"/>
  <c r="I65" i="3"/>
  <c r="J65" i="3"/>
  <c r="K65" i="3"/>
  <c r="L65" i="3"/>
  <c r="M65" i="3"/>
  <c r="A66" i="3"/>
  <c r="B66" i="3"/>
  <c r="C66" i="3"/>
  <c r="D66" i="3"/>
  <c r="F66" i="3"/>
  <c r="G66" i="3"/>
  <c r="I66" i="3"/>
  <c r="J66" i="3"/>
  <c r="K66" i="3"/>
  <c r="L66" i="3"/>
  <c r="M66" i="3"/>
  <c r="A67" i="3"/>
  <c r="B67" i="3"/>
  <c r="C67" i="3"/>
  <c r="D67" i="3"/>
  <c r="F67" i="3"/>
  <c r="G67" i="3"/>
  <c r="I67" i="3"/>
  <c r="J67" i="3"/>
  <c r="K67" i="3"/>
  <c r="L67" i="3"/>
  <c r="M67" i="3"/>
  <c r="A68" i="3"/>
  <c r="B68" i="3"/>
  <c r="C68" i="3"/>
  <c r="D68" i="3"/>
  <c r="F68" i="3"/>
  <c r="G68" i="3"/>
  <c r="I68" i="3"/>
  <c r="J68" i="3"/>
  <c r="K68" i="3"/>
  <c r="L68" i="3"/>
  <c r="M68" i="3"/>
  <c r="A69" i="3"/>
  <c r="B69" i="3"/>
  <c r="C69" i="3"/>
  <c r="D69" i="3"/>
  <c r="F69" i="3"/>
  <c r="G69" i="3"/>
  <c r="I69" i="3"/>
  <c r="J69" i="3"/>
  <c r="K69" i="3"/>
  <c r="L69" i="3"/>
  <c r="M69" i="3"/>
  <c r="A70" i="3"/>
  <c r="B70" i="3"/>
  <c r="C70" i="3"/>
  <c r="D70" i="3"/>
  <c r="F70" i="3"/>
  <c r="G70" i="3"/>
  <c r="I70" i="3"/>
  <c r="J70" i="3"/>
  <c r="K70" i="3"/>
  <c r="L70" i="3"/>
  <c r="M70" i="3"/>
  <c r="C7" i="3"/>
  <c r="F7" i="3" l="1"/>
  <c r="H13" i="1" l="1"/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H14" i="1"/>
  <c r="E8" i="3" s="1"/>
  <c r="L7" i="3"/>
  <c r="K7" i="3"/>
  <c r="M7" i="3"/>
  <c r="J7" i="3"/>
  <c r="I7" i="3"/>
  <c r="G7" i="3"/>
  <c r="D7" i="3"/>
  <c r="B7" i="3"/>
  <c r="A7" i="3"/>
  <c r="E7" i="3"/>
  <c r="K13" i="1"/>
  <c r="H7" i="3" s="1"/>
  <c r="K14" i="1"/>
  <c r="H8" i="3" s="1"/>
  <c r="B1" i="3" l="1"/>
  <c r="B3" i="3"/>
  <c r="B2" i="3"/>
  <c r="D1" i="1"/>
  <c r="E6" i="1"/>
  <c r="E5" i="1"/>
  <c r="E4" i="1"/>
</calcChain>
</file>

<file path=xl/comments1.xml><?xml version="1.0" encoding="utf-8"?>
<comments xmlns="http://schemas.openxmlformats.org/spreadsheetml/2006/main">
  <authors>
    <author>gabrielp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Age</t>
        </r>
        <r>
          <rPr>
            <sz val="9"/>
            <color indexed="81"/>
            <rFont val="Tahoma"/>
            <family val="2"/>
          </rPr>
          <t xml:space="preserve"> is automatically calculated by birthday. Do not enter anything.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Country</t>
        </r>
        <r>
          <rPr>
            <sz val="9"/>
            <color indexed="81"/>
            <rFont val="Tahoma"/>
            <family val="2"/>
          </rPr>
          <t xml:space="preserve"> is taken from the general country-information in the header.
</t>
        </r>
      </text>
    </comment>
  </commentList>
</comments>
</file>

<file path=xl/sharedStrings.xml><?xml version="1.0" encoding="utf-8"?>
<sst xmlns="http://schemas.openxmlformats.org/spreadsheetml/2006/main" count="187" uniqueCount="159">
  <si>
    <t>ParticipantID</t>
  </si>
  <si>
    <t>TournamentID</t>
  </si>
  <si>
    <t>StartNumber</t>
  </si>
  <si>
    <t>Birthday</t>
  </si>
  <si>
    <t>Age</t>
  </si>
  <si>
    <t>Weight</t>
  </si>
  <si>
    <t>Dojo</t>
  </si>
  <si>
    <t>Country</t>
  </si>
  <si>
    <t>ID</t>
  </si>
  <si>
    <t>Grade</t>
  </si>
  <si>
    <t>Gender</t>
  </si>
  <si>
    <t>Name</t>
  </si>
  <si>
    <t>Categories Kumite</t>
  </si>
  <si>
    <t>Categories Kata</t>
  </si>
  <si>
    <t>Tournament</t>
  </si>
  <si>
    <t>Date</t>
  </si>
  <si>
    <t>Place</t>
  </si>
  <si>
    <t>Registration by</t>
  </si>
  <si>
    <t>Lastname</t>
  </si>
  <si>
    <t>Firstname</t>
  </si>
  <si>
    <t>General Infos</t>
  </si>
  <si>
    <t xml:space="preserve">Date </t>
  </si>
  <si>
    <t>Execution by</t>
  </si>
  <si>
    <t>Additional Information</t>
  </si>
  <si>
    <t>Remarks:</t>
  </si>
  <si>
    <t>Registered by</t>
  </si>
  <si>
    <t xml:space="preserve">Official registration form </t>
  </si>
  <si>
    <t>Kumite</t>
  </si>
  <si>
    <t>Kata</t>
  </si>
  <si>
    <t>Remarks</t>
  </si>
  <si>
    <t>Height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</si>
  <si>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</si>
  <si>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</si>
  <si>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</si>
  <si>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</si>
  <si>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</si>
  <si>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</si>
  <si>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</si>
  <si>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</si>
  <si>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</si>
  <si>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</si>
  <si>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</si>
  <si>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</si>
  <si>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</si>
  <si>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Location</t>
  </si>
  <si>
    <t>Select country</t>
  </si>
  <si>
    <t>Registration details:</t>
  </si>
  <si>
    <t>Argentina</t>
  </si>
  <si>
    <t>Austria</t>
  </si>
  <si>
    <t>Azerbaijan</t>
  </si>
  <si>
    <t>Belarus</t>
  </si>
  <si>
    <t>Belgium</t>
  </si>
  <si>
    <t>Brazil</t>
  </si>
  <si>
    <t>Bulgaria</t>
  </si>
  <si>
    <t>Croatia</t>
  </si>
  <si>
    <t>Czech Republic</t>
  </si>
  <si>
    <t>Denmark</t>
  </si>
  <si>
    <t>Finnland</t>
  </si>
  <si>
    <t>France</t>
  </si>
  <si>
    <t>Georgia</t>
  </si>
  <si>
    <t>Germany</t>
  </si>
  <si>
    <t>Greece</t>
  </si>
  <si>
    <t>Hungary</t>
  </si>
  <si>
    <t>Iran</t>
  </si>
  <si>
    <t>Israel</t>
  </si>
  <si>
    <t>Italy</t>
  </si>
  <si>
    <t>Japan</t>
  </si>
  <si>
    <t>Kazaksthan</t>
  </si>
  <si>
    <t>Liechtenstein</t>
  </si>
  <si>
    <t>Lituania</t>
  </si>
  <si>
    <t>Luxemburg</t>
  </si>
  <si>
    <t>Moldova</t>
  </si>
  <si>
    <t>Netherlands</t>
  </si>
  <si>
    <t>Norway</t>
  </si>
  <si>
    <t>Poland</t>
  </si>
  <si>
    <t>Romania</t>
  </si>
  <si>
    <t>Russia</t>
  </si>
  <si>
    <t>Spain</t>
  </si>
  <si>
    <t>Sweden</t>
  </si>
  <si>
    <t>Switzerland</t>
  </si>
  <si>
    <t>Ukraine</t>
  </si>
  <si>
    <t>United Kingdom</t>
  </si>
  <si>
    <t>United States of America</t>
  </si>
  <si>
    <t>Not defined yet</t>
  </si>
  <si>
    <t>10. Kyu</t>
  </si>
  <si>
    <t>9. Kyu</t>
  </si>
  <si>
    <t>8. Kyu</t>
  </si>
  <si>
    <t>7. Kyu</t>
  </si>
  <si>
    <t>6. Kyu</t>
  </si>
  <si>
    <t>5. Kyu</t>
  </si>
  <si>
    <t>4. Kyu</t>
  </si>
  <si>
    <t>3. Kyu</t>
  </si>
  <si>
    <t>2. Kyu</t>
  </si>
  <si>
    <t>Yudansha</t>
  </si>
  <si>
    <t>1. Kyu</t>
  </si>
  <si>
    <t>1. Dan</t>
  </si>
  <si>
    <t>2. Dan</t>
  </si>
  <si>
    <t>3. Dan</t>
  </si>
  <si>
    <t>4. Dan</t>
  </si>
  <si>
    <t>5. Dan</t>
  </si>
  <si>
    <t>6. Dan</t>
  </si>
  <si>
    <t>7. Dan</t>
  </si>
  <si>
    <t>Female</t>
  </si>
  <si>
    <t>Male</t>
  </si>
  <si>
    <t xml:space="preserve">Mixed_x000D_
</t>
  </si>
  <si>
    <t>Kat KuB01: Kumite | Boys | 2009</t>
  </si>
  <si>
    <t>Kat KuB02: Kumite | Boys | 2008-2007 |-30 kg</t>
  </si>
  <si>
    <t>Kat KuB03: Kumite | Boys | 2008-2007 |+30 kg</t>
  </si>
  <si>
    <t>Kat KuB04: Kumite | Boys | 2006-2005 |-33 kg</t>
  </si>
  <si>
    <t>Kat KuB05: Kumite | Boys | 2006-2005 |34-39 kg</t>
  </si>
  <si>
    <t>Kat KuB06: Kumite | Boys | 2006-2005 |+40 kg</t>
  </si>
  <si>
    <t>Kat KuB07: Kumite | Boys | 2004-2003 |-39 kg</t>
  </si>
  <si>
    <t>Kat KuB08: Kumite | Boys | 2004-2003 |40-46 kg</t>
  </si>
  <si>
    <t>Kat KuB09: Kumite | Boys | 2004-2003 |47-53 kg</t>
  </si>
  <si>
    <t>Kat KuB10: Kumite | Boys | 2004-2003 |+54 kg</t>
  </si>
  <si>
    <t>Kat KuB11: Kumite | Boys | 2002-2001 |-50 kg</t>
  </si>
  <si>
    <t>Kat KuB12: Kumite | Boys | 2002-2001 |51-58 kg</t>
  </si>
  <si>
    <t>Kat KuB13: Kumite | Boys | 2002-2001 |+59 kg</t>
  </si>
  <si>
    <t>Kat KuB15A: Kumite | Boys | 2000-1998 |-55 kg</t>
  </si>
  <si>
    <t>Kat KuB15B: Kumite | Boys | 2000-1998 |56-60kg</t>
  </si>
  <si>
    <t>Kat KuB15C: Kumite | Boys | 2000-1998 |61-65kg</t>
  </si>
  <si>
    <t>Kat KuB15D: Kumite | Boys | 2000-1998 |66-70kg</t>
  </si>
  <si>
    <t>Kat KuB15E: Kumite | Boys | 2000-1998 |71-75kg</t>
  </si>
  <si>
    <t>Kat KuB15F: Kumite | Boys | 2000-1998 |+76kg</t>
  </si>
  <si>
    <t>Kat KuG01: Kumite | Girls | 2008-2007</t>
  </si>
  <si>
    <t>Kat KuG02: Kumite | Girls | 2006-2005 |-33 kg</t>
  </si>
  <si>
    <t>Kat KuG03: Kumite | Girls | 2006-2005 |+34 kg</t>
  </si>
  <si>
    <t>Kat KuG04: Kumite | Girls | 2004-2003 |47-53 kg</t>
  </si>
  <si>
    <t>Kat KuG05: Kumite | Girls | 2004-2003 |40-46 kg</t>
  </si>
  <si>
    <t>Kat KuG06: Kumite | Girls | 2004-2003 |-39 kg</t>
  </si>
  <si>
    <t>Kat KuG07: Kumite | Girls | 2004-2003 |+54 kg</t>
  </si>
  <si>
    <t>Kat KuG08 Kumite | Girls | 2002-2001 |51-58 kg</t>
  </si>
  <si>
    <t>Kat KuG09: Kumite | Girls | 2002-2001 |-50 kg</t>
  </si>
  <si>
    <t>Kat KuG10: Kumite | Girls | 2002-2001 |+59 kg</t>
  </si>
  <si>
    <t>Kat KuG15A: Kumite | Girls | 2000-1998 |-50 kg</t>
  </si>
  <si>
    <t>Kat KuG15B: Kumite | Girls | 2000-1998 |51-55 kg</t>
  </si>
  <si>
    <t>Kat KuG15C: Kumite | Girls | 2000-1998 |56-60 kg</t>
  </si>
  <si>
    <t>Kat KuG15D: Kumite | Girls | 2000-1998 |61-65 kg</t>
  </si>
  <si>
    <t>Kat KuG15E: Kumite | Girls | 2000-1998 |+66 kg</t>
  </si>
  <si>
    <t>Kat KaB01: Kata | Boys | 2009-2005 |10. Kyu to 7. Kyu</t>
  </si>
  <si>
    <t>Kat KaB02: Kata | Boys | 2004-1998 |10. Kyu to 7. Kyu</t>
  </si>
  <si>
    <t>Kat KaB03: Kata | Boys | 2007-2005 |6. Kyu to 3. Kyu</t>
  </si>
  <si>
    <t>Kat KaB04: Kata | Boys | 2004-1998 |6. Kyu to 3. Kyu</t>
  </si>
  <si>
    <t>Kat KaB05: Kata | Boys | 2006-2002 |from 2. Kyu (national)</t>
  </si>
  <si>
    <t>Kat KaB06: Kata | Boys | 2001-1998 |from 2. Kyu (national)</t>
  </si>
  <si>
    <t>Kat KaB07: Kata | Boys | 2006-1998 |from 2. Kyu (international)</t>
  </si>
  <si>
    <t>Kat KaG01: Kata | Girls | 2009-2005 |10. Kyu to 7. Kyu</t>
  </si>
  <si>
    <t>Kat KaG02: Kata | Girls | 2004-1998 |10. Kyu to 7. Kyu</t>
  </si>
  <si>
    <t>Kat KaG03: Kata | Girls | 2007-2005 |6. Kyu to 3. Kyu</t>
  </si>
  <si>
    <t>Kat KaG04: Kata | Girls | 2004-1998 |6. Kyu to 3. Kyu</t>
  </si>
  <si>
    <t>Kat KaG05: Kata | Girls | 2006-2002 |from 2. Kyu (national)</t>
  </si>
  <si>
    <t>Kat KaG06: Kata | Girls | 2001-1998 |from 2. Kyu (national)</t>
  </si>
  <si>
    <t>Kat KaG07: Kata | Girls | 2006-1998 |from 2. Kyu (international)</t>
  </si>
  <si>
    <t>Kat KaM01: Kata | Mixed | 2007-1998 |Team of 3 competitors</t>
  </si>
  <si>
    <t>11. Swiss Open Juniors 2016</t>
  </si>
  <si>
    <t xml:space="preserve">30.04.2016 / </t>
  </si>
  <si>
    <t>Sporthalle Eichli / Stans / Switzerland</t>
  </si>
  <si>
    <t>SSKA Swiss Shinkyokushin Karate Association</t>
  </si>
  <si>
    <t xml:space="preserve">Contact: +41 79 340 6339 / shinkyokushin@kfnmail.ch / www.ikka.ch / www.shinkyokushin.ch / Deadline for registration: 01. April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</si>
</sst>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nsight print"/>
    </font>
    <font>
      <sz val="11"/>
      <color theme="0"/>
      <name val="Insight print"/>
    </font>
    <font>
      <sz val="14"/>
      <color theme="1"/>
      <name val="Insight print"/>
    </font>
    <font>
      <sz val="14"/>
      <name val="Insight print"/>
    </font>
    <font>
      <sz val="8"/>
      <color theme="1"/>
      <name val="Insight print"/>
    </font>
    <font>
      <sz val="12"/>
      <color theme="1"/>
      <name val="Insight print"/>
    </font>
    <font>
      <b/>
      <sz val="12"/>
      <color theme="1"/>
      <name val="Insight print"/>
    </font>
    <font>
      <b/>
      <sz val="14"/>
      <color theme="1"/>
      <name val="Insight print"/>
    </font>
    <font>
      <b/>
      <sz val="24"/>
      <color theme="0"/>
      <name val="Insight print"/>
    </font>
    <font>
      <b/>
      <sz val="14"/>
      <color theme="0"/>
      <name val="Insight print"/>
    </font>
    <font>
      <b/>
      <sz val="11"/>
      <color theme="0"/>
      <name val="Insight print"/>
    </font>
    <font>
      <sz val="10"/>
      <color theme="1"/>
      <name val="Insight print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0" borderId="0" xfId="0" applyBorder="1"/>
    <xf numFmtId="0" fontId="2" fillId="0" borderId="22" xfId="0" applyFont="1" applyBorder="1"/>
    <xf numFmtId="0" fontId="2" fillId="0" borderId="18" xfId="0" applyFont="1" applyBorder="1"/>
    <xf numFmtId="0" fontId="2" fillId="0" borderId="29" xfId="0" applyFont="1" applyBorder="1"/>
    <xf numFmtId="0" fontId="4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7" borderId="10" xfId="0" applyNumberFormat="1" applyFill="1" applyBorder="1" applyProtection="1"/>
    <xf numFmtId="0" fontId="0" fillId="4" borderId="27" xfId="0" applyFill="1" applyBorder="1" applyAlignment="1"/>
    <xf numFmtId="0" fontId="0" fillId="0" borderId="22" xfId="0" applyFill="1" applyBorder="1" applyAlignment="1"/>
    <xf numFmtId="0" fontId="0" fillId="0" borderId="0" xfId="0" applyFill="1" applyBorder="1" applyAlignment="1"/>
    <xf numFmtId="0" fontId="6" fillId="0" borderId="32" xfId="0" applyFont="1" applyFill="1" applyBorder="1" applyProtection="1"/>
    <xf numFmtId="0" fontId="0" fillId="0" borderId="3" xfId="0" applyBorder="1" applyProtection="1"/>
    <xf numFmtId="0" fontId="0" fillId="0" borderId="0" xfId="0" applyProtection="1"/>
    <xf numFmtId="0" fontId="0" fillId="0" borderId="3" xfId="0" applyFill="1" applyBorder="1" applyProtection="1"/>
    <xf numFmtId="0" fontId="6" fillId="0" borderId="5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7" fillId="6" borderId="34" xfId="0" applyFont="1" applyFill="1" applyBorder="1" applyProtection="1"/>
    <xf numFmtId="0" fontId="7" fillId="6" borderId="33" xfId="0" applyFont="1" applyFill="1" applyBorder="1" applyProtection="1"/>
    <xf numFmtId="0" fontId="7" fillId="6" borderId="35" xfId="0" applyFont="1" applyFill="1" applyBorder="1" applyProtection="1"/>
    <xf numFmtId="0" fontId="0" fillId="7" borderId="9" xfId="0" applyFill="1" applyBorder="1" applyProtection="1"/>
    <xf numFmtId="0" fontId="0" fillId="7" borderId="10" xfId="0" applyFill="1" applyBorder="1" applyProtection="1"/>
    <xf numFmtId="14" fontId="0" fillId="7" borderId="10" xfId="0" applyNumberFormat="1" applyFill="1" applyBorder="1" applyProtection="1"/>
    <xf numFmtId="0" fontId="0" fillId="7" borderId="11" xfId="0" applyFill="1" applyBorder="1" applyProtection="1"/>
    <xf numFmtId="0" fontId="7" fillId="6" borderId="0" xfId="0" applyFont="1" applyFill="1" applyBorder="1"/>
    <xf numFmtId="0" fontId="7" fillId="6" borderId="4" xfId="0" applyFont="1" applyFill="1" applyBorder="1"/>
    <xf numFmtId="0" fontId="0" fillId="0" borderId="0" xfId="0" applyBorder="1" applyProtection="1"/>
    <xf numFmtId="0" fontId="6" fillId="0" borderId="0" xfId="0" applyFont="1" applyFill="1" applyBorder="1" applyProtection="1"/>
    <xf numFmtId="0" fontId="10" fillId="0" borderId="1" xfId="0" applyFont="1" applyFill="1" applyBorder="1"/>
    <xf numFmtId="0" fontId="10" fillId="0" borderId="7" xfId="0" applyFont="1" applyFill="1" applyBorder="1"/>
    <xf numFmtId="0" fontId="10" fillId="0" borderId="0" xfId="0" applyFont="1"/>
    <xf numFmtId="0" fontId="12" fillId="0" borderId="3" xfId="0" applyFont="1" applyFill="1" applyBorder="1"/>
    <xf numFmtId="0" fontId="12" fillId="0" borderId="0" xfId="0" applyFont="1" applyFill="1" applyBorder="1"/>
    <xf numFmtId="0" fontId="12" fillId="0" borderId="0" xfId="0" applyFont="1"/>
    <xf numFmtId="0" fontId="10" fillId="0" borderId="3" xfId="0" applyFont="1" applyFill="1" applyBorder="1"/>
    <xf numFmtId="0" fontId="10" fillId="0" borderId="0" xfId="0" applyFont="1" applyFill="1" applyBorder="1"/>
    <xf numFmtId="0" fontId="15" fillId="0" borderId="3" xfId="0" applyFont="1" applyFill="1" applyBorder="1"/>
    <xf numFmtId="0" fontId="15" fillId="0" borderId="0" xfId="0" applyFont="1" applyFill="1" applyBorder="1"/>
    <xf numFmtId="0" fontId="15" fillId="0" borderId="0" xfId="0" applyFont="1"/>
    <xf numFmtId="0" fontId="10" fillId="0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4" xfId="0" applyFont="1" applyBorder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8" borderId="7" xfId="0" applyFont="1" applyFill="1" applyBorder="1" applyAlignment="1"/>
    <xf numFmtId="0" fontId="11" fillId="8" borderId="2" xfId="0" applyFont="1" applyFill="1" applyBorder="1" applyAlignment="1"/>
    <xf numFmtId="0" fontId="10" fillId="8" borderId="3" xfId="0" applyFont="1" applyFill="1" applyBorder="1"/>
    <xf numFmtId="0" fontId="10" fillId="8" borderId="0" xfId="0" applyFont="1" applyFill="1" applyBorder="1"/>
    <xf numFmtId="0" fontId="10" fillId="8" borderId="0" xfId="0" applyFont="1" applyFill="1" applyBorder="1" applyAlignment="1">
      <alignment horizontal="right"/>
    </xf>
    <xf numFmtId="0" fontId="15" fillId="8" borderId="0" xfId="0" applyFont="1" applyFill="1" applyBorder="1"/>
    <xf numFmtId="0" fontId="15" fillId="8" borderId="4" xfId="0" applyFont="1" applyFill="1" applyBorder="1"/>
    <xf numFmtId="0" fontId="10" fillId="8" borderId="7" xfId="0" applyFont="1" applyFill="1" applyBorder="1"/>
    <xf numFmtId="0" fontId="10" fillId="8" borderId="2" xfId="0" applyFont="1" applyFill="1" applyBorder="1"/>
    <xf numFmtId="0" fontId="16" fillId="8" borderId="0" xfId="0" applyFont="1" applyFill="1" applyBorder="1"/>
    <xf numFmtId="0" fontId="12" fillId="8" borderId="0" xfId="0" applyFont="1" applyFill="1" applyBorder="1" applyAlignment="1">
      <alignment horizontal="right"/>
    </xf>
    <xf numFmtId="0" fontId="17" fillId="8" borderId="3" xfId="0" applyFont="1" applyFill="1" applyBorder="1"/>
    <xf numFmtId="0" fontId="17" fillId="8" borderId="5" xfId="0" applyFont="1" applyFill="1" applyBorder="1"/>
    <xf numFmtId="0" fontId="19" fillId="8" borderId="3" xfId="0" applyFont="1" applyFill="1" applyBorder="1" applyAlignment="1">
      <alignment vertical="center"/>
    </xf>
    <xf numFmtId="0" fontId="13" fillId="8" borderId="0" xfId="0" applyFont="1" applyFill="1" applyBorder="1"/>
    <xf numFmtId="0" fontId="13" fillId="8" borderId="0" xfId="0" applyFont="1" applyFill="1" applyBorder="1" applyAlignment="1">
      <alignment horizontal="right"/>
    </xf>
    <xf numFmtId="22" fontId="13" fillId="8" borderId="0" xfId="0" applyNumberFormat="1" applyFont="1" applyFill="1" applyBorder="1" applyAlignment="1">
      <alignment vertical="top"/>
    </xf>
    <xf numFmtId="22" fontId="13" fillId="8" borderId="4" xfId="0" applyNumberFormat="1" applyFont="1" applyFill="1" applyBorder="1" applyAlignment="1">
      <alignment vertical="top"/>
    </xf>
    <xf numFmtId="0" fontId="17" fillId="8" borderId="0" xfId="0" applyFont="1" applyFill="1" applyBorder="1"/>
    <xf numFmtId="0" fontId="21" fillId="0" borderId="3" xfId="0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1" fillId="4" borderId="12" xfId="0" applyFont="1" applyFill="1" applyBorder="1" applyAlignment="1" applyProtection="1">
      <alignment wrapText="1"/>
      <protection locked="0"/>
    </xf>
    <xf numFmtId="0" fontId="21" fillId="4" borderId="13" xfId="0" applyFont="1" applyFill="1" applyBorder="1" applyAlignment="1" applyProtection="1">
      <alignment wrapText="1"/>
      <protection locked="0"/>
    </xf>
    <xf numFmtId="14" fontId="21" fillId="4" borderId="13" xfId="0" applyNumberFormat="1" applyFont="1" applyFill="1" applyBorder="1" applyAlignment="1" applyProtection="1">
      <alignment wrapText="1"/>
      <protection locked="0"/>
    </xf>
    <xf numFmtId="1" fontId="21" fillId="4" borderId="13" xfId="0" applyNumberFormat="1" applyFont="1" applyFill="1" applyBorder="1" applyAlignment="1" applyProtection="1">
      <alignment horizontal="right" wrapText="1"/>
    </xf>
    <xf numFmtId="1" fontId="21" fillId="4" borderId="13" xfId="0" applyNumberFormat="1" applyFont="1" applyFill="1" applyBorder="1" applyAlignment="1" applyProtection="1">
      <alignment horizontal="right" wrapText="1"/>
      <protection locked="0"/>
    </xf>
    <xf numFmtId="0" fontId="21" fillId="4" borderId="13" xfId="0" applyFont="1" applyFill="1" applyBorder="1" applyAlignment="1" applyProtection="1">
      <alignment horizontal="right" wrapText="1"/>
      <protection locked="0"/>
    </xf>
    <xf numFmtId="0" fontId="21" fillId="4" borderId="13" xfId="0" applyFont="1" applyFill="1" applyBorder="1" applyAlignment="1">
      <alignment wrapText="1"/>
    </xf>
    <xf numFmtId="0" fontId="21" fillId="4" borderId="22" xfId="0" applyFont="1" applyFill="1" applyBorder="1" applyAlignment="1" applyProtection="1">
      <alignment wrapText="1"/>
      <protection locked="0"/>
    </xf>
    <xf numFmtId="0" fontId="21" fillId="4" borderId="14" xfId="0" applyFont="1" applyFill="1" applyBorder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5" borderId="0" xfId="0" applyFont="1" applyFill="1" applyBorder="1" applyAlignment="1">
      <alignment wrapText="1"/>
    </xf>
    <xf numFmtId="0" fontId="21" fillId="3" borderId="12" xfId="0" applyFont="1" applyFill="1" applyBorder="1" applyAlignment="1" applyProtection="1">
      <alignment wrapText="1"/>
      <protection locked="0"/>
    </xf>
    <xf numFmtId="0" fontId="21" fillId="3" borderId="13" xfId="0" applyFont="1" applyFill="1" applyBorder="1" applyAlignment="1" applyProtection="1">
      <alignment wrapText="1"/>
      <protection locked="0"/>
    </xf>
    <xf numFmtId="14" fontId="21" fillId="3" borderId="13" xfId="0" applyNumberFormat="1" applyFont="1" applyFill="1" applyBorder="1" applyAlignment="1" applyProtection="1">
      <alignment wrapText="1"/>
      <protection locked="0"/>
    </xf>
    <xf numFmtId="0" fontId="21" fillId="3" borderId="13" xfId="0" applyFont="1" applyFill="1" applyBorder="1" applyAlignment="1" applyProtection="1">
      <alignment horizontal="right" wrapText="1"/>
    </xf>
    <xf numFmtId="0" fontId="21" fillId="3" borderId="13" xfId="0" applyFont="1" applyFill="1" applyBorder="1" applyAlignment="1" applyProtection="1">
      <alignment horizontal="right" wrapText="1"/>
      <protection locked="0"/>
    </xf>
    <xf numFmtId="0" fontId="21" fillId="3" borderId="13" xfId="0" applyFont="1" applyFill="1" applyBorder="1" applyAlignment="1">
      <alignment wrapText="1"/>
    </xf>
    <xf numFmtId="0" fontId="21" fillId="3" borderId="22" xfId="0" applyFont="1" applyFill="1" applyBorder="1" applyAlignment="1" applyProtection="1">
      <alignment wrapText="1"/>
      <protection locked="0"/>
    </xf>
    <xf numFmtId="0" fontId="21" fillId="3" borderId="14" xfId="0" applyFont="1" applyFill="1" applyBorder="1" applyAlignment="1" applyProtection="1">
      <alignment wrapText="1"/>
      <protection locked="0"/>
    </xf>
    <xf numFmtId="0" fontId="21" fillId="0" borderId="0" xfId="0" applyFont="1" applyFill="1" applyAlignment="1">
      <alignment wrapText="1"/>
    </xf>
    <xf numFmtId="0" fontId="21" fillId="0" borderId="0" xfId="0" applyFont="1" applyFill="1" applyBorder="1" applyAlignment="1" applyProtection="1">
      <alignment wrapText="1"/>
      <protection locked="0"/>
    </xf>
    <xf numFmtId="0" fontId="21" fillId="0" borderId="0" xfId="0" applyFont="1" applyBorder="1" applyAlignment="1">
      <alignment wrapText="1"/>
    </xf>
    <xf numFmtId="0" fontId="21" fillId="5" borderId="5" xfId="0" applyFont="1" applyFill="1" applyBorder="1" applyAlignment="1">
      <alignment wrapText="1"/>
    </xf>
    <xf numFmtId="0" fontId="21" fillId="5" borderId="8" xfId="0" applyFont="1" applyFill="1" applyBorder="1" applyAlignment="1">
      <alignment wrapText="1"/>
    </xf>
    <xf numFmtId="0" fontId="21" fillId="3" borderId="15" xfId="0" applyFont="1" applyFill="1" applyBorder="1" applyAlignment="1" applyProtection="1">
      <alignment wrapText="1"/>
      <protection locked="0"/>
    </xf>
    <xf numFmtId="0" fontId="21" fillId="3" borderId="16" xfId="0" applyFont="1" applyFill="1" applyBorder="1" applyAlignment="1" applyProtection="1">
      <alignment wrapText="1"/>
      <protection locked="0"/>
    </xf>
    <xf numFmtId="14" fontId="21" fillId="3" borderId="16" xfId="0" applyNumberFormat="1" applyFont="1" applyFill="1" applyBorder="1" applyAlignment="1" applyProtection="1">
      <alignment wrapText="1"/>
      <protection locked="0"/>
    </xf>
    <xf numFmtId="0" fontId="21" fillId="3" borderId="16" xfId="0" applyFont="1" applyFill="1" applyBorder="1" applyAlignment="1" applyProtection="1">
      <alignment horizontal="right" wrapText="1"/>
    </xf>
    <xf numFmtId="0" fontId="21" fillId="3" borderId="16" xfId="0" applyFont="1" applyFill="1" applyBorder="1" applyAlignment="1" applyProtection="1">
      <alignment horizontal="right" wrapText="1"/>
      <protection locked="0"/>
    </xf>
    <xf numFmtId="0" fontId="21" fillId="3" borderId="16" xfId="0" applyFont="1" applyFill="1" applyBorder="1" applyAlignment="1">
      <alignment wrapText="1"/>
    </xf>
    <xf numFmtId="0" fontId="21" fillId="3" borderId="38" xfId="0" applyFont="1" applyFill="1" applyBorder="1" applyAlignment="1" applyProtection="1">
      <alignment wrapText="1"/>
      <protection locked="0"/>
    </xf>
    <xf numFmtId="0" fontId="21" fillId="3" borderId="17" xfId="0" applyFont="1" applyFill="1" applyBorder="1" applyAlignment="1" applyProtection="1">
      <alignment wrapText="1"/>
      <protection locked="0"/>
    </xf>
    <xf numFmtId="22" fontId="14" fillId="8" borderId="0" xfId="0" applyNumberFormat="1" applyFont="1" applyFill="1" applyBorder="1" applyAlignment="1">
      <alignment vertical="top"/>
    </xf>
    <xf numFmtId="22" fontId="14" fillId="8" borderId="4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20" fillId="10" borderId="34" xfId="0" applyFont="1" applyFill="1" applyBorder="1" applyAlignment="1">
      <alignment vertical="center"/>
    </xf>
    <xf numFmtId="0" fontId="20" fillId="10" borderId="33" xfId="0" applyFont="1" applyFill="1" applyBorder="1" applyAlignment="1">
      <alignment vertical="center"/>
    </xf>
    <xf numFmtId="0" fontId="20" fillId="10" borderId="33" xfId="0" applyFont="1" applyFill="1" applyBorder="1" applyAlignment="1">
      <alignment horizontal="right" vertical="center"/>
    </xf>
    <xf numFmtId="0" fontId="20" fillId="10" borderId="36" xfId="0" applyFont="1" applyFill="1" applyBorder="1" applyAlignment="1">
      <alignment vertical="center"/>
    </xf>
    <xf numFmtId="0" fontId="20" fillId="10" borderId="37" xfId="0" applyFont="1" applyFill="1" applyBorder="1" applyAlignment="1">
      <alignment vertical="center"/>
    </xf>
    <xf numFmtId="0" fontId="20" fillId="10" borderId="0" xfId="0" applyFont="1" applyFill="1" applyBorder="1" applyAlignment="1">
      <alignment vertical="center"/>
    </xf>
    <xf numFmtId="0" fontId="20" fillId="10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7" xfId="0" applyFont="1" applyFill="1" applyBorder="1" applyAlignment="1">
      <alignment horizontal="left" vertical="center"/>
    </xf>
    <xf numFmtId="0" fontId="15" fillId="11" borderId="0" xfId="1" applyFont="1" applyFill="1" applyBorder="1" applyAlignment="1">
      <alignment horizontal="left" vertical="top"/>
    </xf>
    <xf numFmtId="0" fontId="15" fillId="11" borderId="4" xfId="1" applyFont="1" applyFill="1" applyBorder="1" applyAlignment="1">
      <alignment horizontal="left" vertical="top"/>
    </xf>
    <xf numFmtId="0" fontId="17" fillId="8" borderId="0" xfId="0" applyFont="1" applyFill="1" applyBorder="1" applyAlignment="1">
      <alignment horizontal="left"/>
    </xf>
    <xf numFmtId="0" fontId="15" fillId="8" borderId="8" xfId="0" applyFont="1" applyFill="1" applyBorder="1" applyAlignment="1">
      <alignment horizontal="left"/>
    </xf>
    <xf numFmtId="0" fontId="15" fillId="8" borderId="0" xfId="0" applyFont="1" applyFill="1" applyBorder="1" applyAlignment="1">
      <alignment horizontal="left"/>
    </xf>
    <xf numFmtId="14" fontId="15" fillId="8" borderId="0" xfId="0" applyNumberFormat="1" applyFont="1" applyFill="1" applyBorder="1" applyAlignment="1">
      <alignment horizontal="left"/>
    </xf>
    <xf numFmtId="0" fontId="15" fillId="9" borderId="25" xfId="0" applyFont="1" applyFill="1" applyBorder="1" applyAlignment="1" applyProtection="1">
      <alignment horizontal="left"/>
      <protection locked="0"/>
    </xf>
    <xf numFmtId="0" fontId="15" fillId="9" borderId="0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4" borderId="25" xfId="0" applyFill="1" applyBorder="1" applyAlignment="1">
      <alignment horizontal="left"/>
    </xf>
    <xf numFmtId="0" fontId="0" fillId="4" borderId="26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0" fillId="4" borderId="28" xfId="0" applyFill="1" applyBorder="1" applyAlignment="1">
      <alignment horizontal="left"/>
    </xf>
    <xf numFmtId="14" fontId="0" fillId="4" borderId="25" xfId="0" applyNumberFormat="1" applyFill="1" applyBorder="1" applyAlignment="1">
      <alignment horizontal="left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6" xfId="0" applyFill="1" applyBorder="1" applyAlignment="1">
      <alignment horizontal="left" vertical="top"/>
    </xf>
    <xf numFmtId="0" fontId="3" fillId="4" borderId="30" xfId="0" applyFont="1" applyFill="1" applyBorder="1" applyAlignment="1" applyProtection="1">
      <alignment horizontal="left"/>
    </xf>
    <xf numFmtId="0" fontId="3" fillId="4" borderId="31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left"/>
    </xf>
    <xf numFmtId="0" fontId="0" fillId="0" borderId="4" xfId="0" applyBorder="1" applyAlignment="1">
      <alignment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28578</xdr:colOff>
      <xdr:row>0</xdr:row>
      <xdr:rowOff>76201</xdr:rowOff>
    </xdr:from>
    <xdr:to>
      <xdr:col>15</xdr:col>
      <xdr:colOff>1247777</xdr:colOff>
      <xdr:row>5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8153" y="76201"/>
          <a:ext cx="1219199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showGridLines="0" tabSelected="1" topLeftCell="D1" workbookViewId="0">
      <pane ySplit="12" topLeftCell="A13" activePane="bottomLeft" state="frozen"/>
      <selection activeCell="D1" sqref="D1"/>
      <selection pane="bottomLeft" activeCell="E9" sqref="E9:G9"/>
    </sheetView>
  </sheetViews>
  <sheetFormatPr defaultColWidth="10.85546875" defaultRowHeight="15" x14ac:dyDescent="0.25"/>
  <cols>
    <col min="1" max="1" width="12.42578125" style="56" hidden="1" customWidth="1"/>
    <col min="2" max="2" width="19" style="56" hidden="1" customWidth="1"/>
    <col min="3" max="3" width="14.5703125" style="56" hidden="1" customWidth="1"/>
    <col min="4" max="4" width="21.28515625" style="56" customWidth="1"/>
    <col min="5" max="5" width="14.5703125" style="56" customWidth="1"/>
    <col min="6" max="6" width="8.7109375" style="56" customWidth="1"/>
    <col min="7" max="7" width="9.28515625" style="56" customWidth="1"/>
    <col min="8" max="8" width="6.5703125" style="57" customWidth="1"/>
    <col min="9" max="9" width="8" style="57" customWidth="1"/>
    <col min="10" max="10" width="7.85546875" style="57" customWidth="1"/>
    <col min="11" max="11" width="16.42578125" style="44" customWidth="1"/>
    <col min="12" max="12" width="19.42578125" style="44" customWidth="1"/>
    <col min="13" max="13" width="9.7109375" style="44" customWidth="1"/>
    <col min="14" max="14" width="54.5703125" style="44" customWidth="1"/>
    <col min="15" max="15" width="50.28515625" style="44" customWidth="1"/>
    <col min="16" max="16" width="19.42578125" style="44" customWidth="1"/>
    <col min="17" max="16384" width="10.85546875" style="44"/>
  </cols>
  <sheetData>
    <row r="1" spans="1:18" ht="30.75" x14ac:dyDescent="0.25">
      <c r="A1" s="42"/>
      <c r="B1" s="43"/>
      <c r="C1" s="43"/>
      <c r="D1" s="124" t="str">
        <f>Lookup!B6</f>
        <v>SSKA Swiss Shinkyokushin Karate Association</v>
      </c>
      <c r="E1" s="125"/>
      <c r="F1" s="125"/>
      <c r="G1" s="125"/>
      <c r="H1" s="125"/>
      <c r="I1" s="125"/>
      <c r="J1" s="125"/>
      <c r="K1" s="125"/>
      <c r="L1" s="125"/>
      <c r="M1" s="58"/>
      <c r="N1" s="58"/>
      <c r="O1" s="58"/>
      <c r="P1" s="59"/>
    </row>
    <row r="2" spans="1:18" s="47" customFormat="1" ht="18.75" x14ac:dyDescent="0.3">
      <c r="A2" s="45"/>
      <c r="B2" s="46"/>
      <c r="C2" s="46"/>
      <c r="D2" s="71" t="s">
        <v>26</v>
      </c>
      <c r="E2" s="72"/>
      <c r="F2" s="72"/>
      <c r="G2" s="72"/>
      <c r="H2" s="73"/>
      <c r="I2" s="73"/>
      <c r="J2" s="73"/>
      <c r="K2" s="72"/>
      <c r="L2" s="72"/>
      <c r="M2" s="74"/>
      <c r="N2" s="74"/>
      <c r="O2" s="74"/>
      <c r="P2" s="75"/>
    </row>
    <row r="3" spans="1:18" hidden="1" x14ac:dyDescent="0.25">
      <c r="A3" s="48"/>
      <c r="B3" s="49"/>
      <c r="C3" s="49"/>
      <c r="D3" s="60"/>
      <c r="E3" s="61"/>
      <c r="F3" s="61"/>
      <c r="G3" s="61"/>
      <c r="H3" s="62"/>
      <c r="I3" s="62"/>
      <c r="J3" s="62"/>
      <c r="K3" s="61"/>
      <c r="L3" s="61"/>
      <c r="M3" s="61"/>
      <c r="N3" s="61"/>
      <c r="O3" s="112"/>
      <c r="P3" s="113"/>
    </row>
    <row r="4" spans="1:18" s="52" customFormat="1" ht="18.75" x14ac:dyDescent="0.3">
      <c r="A4" s="50"/>
      <c r="B4" s="51"/>
      <c r="C4" s="51"/>
      <c r="D4" s="69" t="s">
        <v>14</v>
      </c>
      <c r="E4" s="128" t="str">
        <f>Lookup!B3</f>
        <v>11. Swiss Open Juniors 2016</v>
      </c>
      <c r="F4" s="128"/>
      <c r="G4" s="128"/>
      <c r="H4" s="128"/>
      <c r="I4" s="128"/>
      <c r="J4" s="128"/>
      <c r="K4" s="128"/>
      <c r="L4" s="128"/>
      <c r="M4" s="128"/>
      <c r="N4" s="63"/>
      <c r="O4" s="63"/>
      <c r="P4" s="64"/>
    </row>
    <row r="5" spans="1:18" s="52" customFormat="1" ht="18.75" x14ac:dyDescent="0.3">
      <c r="A5" s="50"/>
      <c r="B5" s="51"/>
      <c r="C5" s="51"/>
      <c r="D5" s="69" t="s">
        <v>15</v>
      </c>
      <c r="E5" s="131" t="str">
        <f>Lookup!B4</f>
        <v xml:space="preserve">30.04.2016 / </v>
      </c>
      <c r="F5" s="130"/>
      <c r="G5" s="130"/>
      <c r="H5" s="130"/>
      <c r="I5" s="130"/>
      <c r="J5" s="130"/>
      <c r="K5" s="130"/>
      <c r="L5" s="130"/>
      <c r="M5" s="130"/>
      <c r="N5" s="63"/>
      <c r="O5" s="63"/>
      <c r="P5" s="64"/>
    </row>
    <row r="6" spans="1:18" s="52" customFormat="1" ht="18.75" x14ac:dyDescent="0.3">
      <c r="A6" s="50"/>
      <c r="B6" s="51"/>
      <c r="C6" s="51"/>
      <c r="D6" s="70" t="s">
        <v>44</v>
      </c>
      <c r="E6" s="129" t="str">
        <f>Lookup!B5</f>
        <v>Sporthalle Eichli / Stans / Switzerland</v>
      </c>
      <c r="F6" s="129"/>
      <c r="G6" s="129"/>
      <c r="H6" s="129"/>
      <c r="I6" s="129"/>
      <c r="J6" s="129"/>
      <c r="K6" s="129"/>
      <c r="L6" s="129"/>
      <c r="M6" s="130"/>
      <c r="N6" s="63"/>
      <c r="O6" s="63"/>
      <c r="P6" s="64"/>
    </row>
    <row r="7" spans="1:18" ht="18.75" x14ac:dyDescent="0.3">
      <c r="A7" s="48"/>
      <c r="B7" s="49"/>
      <c r="C7" s="49"/>
      <c r="D7" s="69" t="s">
        <v>46</v>
      </c>
      <c r="E7" s="61"/>
      <c r="F7" s="61"/>
      <c r="G7" s="61"/>
      <c r="H7" s="62"/>
      <c r="I7" s="62"/>
      <c r="J7" s="62"/>
      <c r="K7" s="76" t="s">
        <v>24</v>
      </c>
      <c r="L7" s="61"/>
      <c r="M7" s="65"/>
      <c r="N7" s="65"/>
      <c r="O7" s="65"/>
      <c r="P7" s="66"/>
    </row>
    <row r="8" spans="1:18" s="47" customFormat="1" ht="18.75" x14ac:dyDescent="0.3">
      <c r="A8" s="45"/>
      <c r="B8" s="46"/>
      <c r="C8" s="46"/>
      <c r="D8" s="67" t="s">
        <v>17</v>
      </c>
      <c r="E8" s="132"/>
      <c r="F8" s="132"/>
      <c r="G8" s="132"/>
      <c r="H8" s="68"/>
      <c r="I8" s="68"/>
      <c r="J8" s="68"/>
      <c r="K8" s="126" t="str">
        <f>IF(Lookup!B7="","",Lookup!B7)</f>
        <v xml:space="preserve">Contact: +41 79 340 6339 / shinkyokushin@kfnmail.ch / www.ikka.ch / www.shinkyokushin.ch / Deadline for registration: 01. April 2016 </v>
      </c>
      <c r="L8" s="126"/>
      <c r="M8" s="126"/>
      <c r="N8" s="126"/>
      <c r="O8" s="126"/>
      <c r="P8" s="127"/>
    </row>
    <row r="9" spans="1:18" s="47" customFormat="1" ht="18.75" x14ac:dyDescent="0.3">
      <c r="A9" s="45"/>
      <c r="B9" s="46"/>
      <c r="C9" s="46"/>
      <c r="D9" s="67" t="s">
        <v>45</v>
      </c>
      <c r="E9" s="133"/>
      <c r="F9" s="133"/>
      <c r="G9" s="133"/>
      <c r="H9" s="68"/>
      <c r="I9" s="68"/>
      <c r="J9" s="68"/>
      <c r="K9" s="126"/>
      <c r="L9" s="126"/>
      <c r="M9" s="126"/>
      <c r="N9" s="126"/>
      <c r="O9" s="126"/>
      <c r="P9" s="127"/>
    </row>
    <row r="10" spans="1:18" ht="6" customHeight="1" x14ac:dyDescent="0.3">
      <c r="A10" s="48"/>
      <c r="B10" s="49"/>
      <c r="C10" s="4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1:18" ht="4.5" customHeight="1" x14ac:dyDescent="0.25">
      <c r="A11" s="48"/>
      <c r="B11" s="49"/>
      <c r="C11" s="49"/>
      <c r="D11" s="48"/>
      <c r="E11" s="49"/>
      <c r="F11" s="49"/>
      <c r="G11" s="49"/>
      <c r="H11" s="53"/>
      <c r="I11" s="53"/>
      <c r="J11" s="53"/>
      <c r="K11" s="54"/>
      <c r="L11" s="54"/>
      <c r="M11" s="54"/>
      <c r="N11" s="54"/>
      <c r="O11" s="54"/>
      <c r="P11" s="55"/>
    </row>
    <row r="12" spans="1:18" s="123" customFormat="1" ht="15.75" x14ac:dyDescent="0.25">
      <c r="A12" s="114" t="s">
        <v>0</v>
      </c>
      <c r="B12" s="115" t="s">
        <v>1</v>
      </c>
      <c r="C12" s="115" t="s">
        <v>2</v>
      </c>
      <c r="D12" s="116" t="s">
        <v>18</v>
      </c>
      <c r="E12" s="117" t="s">
        <v>19</v>
      </c>
      <c r="F12" s="117" t="s">
        <v>10</v>
      </c>
      <c r="G12" s="117" t="s">
        <v>3</v>
      </c>
      <c r="H12" s="118" t="s">
        <v>4</v>
      </c>
      <c r="I12" s="118" t="s">
        <v>5</v>
      </c>
      <c r="J12" s="118" t="s">
        <v>30</v>
      </c>
      <c r="K12" s="117" t="s">
        <v>7</v>
      </c>
      <c r="L12" s="119" t="s">
        <v>6</v>
      </c>
      <c r="M12" s="120" t="s">
        <v>9</v>
      </c>
      <c r="N12" s="121" t="s">
        <v>27</v>
      </c>
      <c r="O12" s="121" t="s">
        <v>28</v>
      </c>
      <c r="P12" s="122" t="s">
        <v>29</v>
      </c>
    </row>
    <row r="13" spans="1:18" s="88" customFormat="1" ht="12.75" x14ac:dyDescent="0.2">
      <c r="A13" s="77">
        <v>2</v>
      </c>
      <c r="B13" s="78">
        <v>2</v>
      </c>
      <c r="C13" s="78">
        <v>2002</v>
      </c>
      <c r="D13" s="79"/>
      <c r="E13" s="80"/>
      <c r="F13" s="80"/>
      <c r="G13" s="81"/>
      <c r="H13" s="82" t="str">
        <f t="shared" ref="H13:H14" ca="1" si="0">IF(G13&gt;0,YEAR(NOW()-G13)-1900,"")</f>
        <v/>
      </c>
      <c r="I13" s="83"/>
      <c r="J13" s="84"/>
      <c r="K13" s="85" t="str">
        <f t="shared" ref="K13:K14" si="1">IF(D13&gt;0,$E$9,"")</f>
        <v/>
      </c>
      <c r="L13" s="86"/>
      <c r="M13" s="80"/>
      <c r="N13" s="86"/>
      <c r="O13" s="80"/>
      <c r="P13" s="87"/>
    </row>
    <row r="14" spans="1:18" s="88" customFormat="1" ht="12.75" x14ac:dyDescent="0.2">
      <c r="A14" s="89">
        <v>3</v>
      </c>
      <c r="B14" s="90">
        <v>2</v>
      </c>
      <c r="C14" s="90">
        <v>2003</v>
      </c>
      <c r="D14" s="91"/>
      <c r="E14" s="92"/>
      <c r="F14" s="92"/>
      <c r="G14" s="93"/>
      <c r="H14" s="94" t="str">
        <f t="shared" ca="1" si="0"/>
        <v/>
      </c>
      <c r="I14" s="95"/>
      <c r="J14" s="95"/>
      <c r="K14" s="96" t="str">
        <f t="shared" si="1"/>
        <v/>
      </c>
      <c r="L14" s="97"/>
      <c r="M14" s="92"/>
      <c r="N14" s="97"/>
      <c r="O14" s="97"/>
      <c r="P14" s="98"/>
    </row>
    <row r="15" spans="1:18" s="88" customFormat="1" ht="12.75" x14ac:dyDescent="0.2">
      <c r="A15" s="77">
        <v>4</v>
      </c>
      <c r="B15" s="78">
        <v>2</v>
      </c>
      <c r="C15" s="78">
        <v>2004</v>
      </c>
      <c r="D15" s="79"/>
      <c r="E15" s="80"/>
      <c r="F15" s="80"/>
      <c r="G15" s="81"/>
      <c r="H15" s="82" t="str">
        <f t="shared" ref="H15:H76" ca="1" si="2">IF(G15&gt;0,YEAR(NOW()-G15)-1900,"")</f>
        <v/>
      </c>
      <c r="I15" s="83"/>
      <c r="J15" s="84"/>
      <c r="K15" s="85" t="str">
        <f t="shared" ref="K15:K76" si="3">IF(D15&gt;0,$E$9,"")</f>
        <v/>
      </c>
      <c r="L15" s="86"/>
      <c r="M15" s="80"/>
      <c r="N15" s="86"/>
      <c r="O15" s="80"/>
      <c r="P15" s="87"/>
      <c r="Q15" s="99"/>
    </row>
    <row r="16" spans="1:18" s="88" customFormat="1" ht="12.75" x14ac:dyDescent="0.2">
      <c r="A16" s="89">
        <v>5</v>
      </c>
      <c r="B16" s="90">
        <v>2</v>
      </c>
      <c r="C16" s="90">
        <v>2005</v>
      </c>
      <c r="D16" s="91"/>
      <c r="E16" s="92"/>
      <c r="F16" s="92"/>
      <c r="G16" s="93"/>
      <c r="H16" s="94" t="str">
        <f t="shared" ca="1" si="2"/>
        <v/>
      </c>
      <c r="I16" s="95"/>
      <c r="J16" s="95"/>
      <c r="K16" s="96" t="str">
        <f t="shared" si="3"/>
        <v/>
      </c>
      <c r="L16" s="97"/>
      <c r="M16" s="92"/>
      <c r="N16" s="97"/>
      <c r="O16" s="97"/>
      <c r="P16" s="98"/>
      <c r="Q16" s="100"/>
      <c r="R16" s="101"/>
    </row>
    <row r="17" spans="1:17" s="88" customFormat="1" ht="12.75" x14ac:dyDescent="0.2">
      <c r="A17" s="77">
        <v>6</v>
      </c>
      <c r="B17" s="78">
        <v>2</v>
      </c>
      <c r="C17" s="78">
        <v>2006</v>
      </c>
      <c r="D17" s="79"/>
      <c r="E17" s="80"/>
      <c r="F17" s="80"/>
      <c r="G17" s="81"/>
      <c r="H17" s="82" t="str">
        <f t="shared" ca="1" si="2"/>
        <v/>
      </c>
      <c r="I17" s="83"/>
      <c r="J17" s="84"/>
      <c r="K17" s="85" t="str">
        <f t="shared" si="3"/>
        <v/>
      </c>
      <c r="L17" s="86"/>
      <c r="M17" s="80"/>
      <c r="N17" s="86"/>
      <c r="O17" s="80"/>
      <c r="P17" s="87"/>
      <c r="Q17" s="99"/>
    </row>
    <row r="18" spans="1:17" s="88" customFormat="1" ht="12.75" x14ac:dyDescent="0.2">
      <c r="A18" s="89">
        <v>7</v>
      </c>
      <c r="B18" s="90">
        <v>2</v>
      </c>
      <c r="C18" s="90">
        <v>2007</v>
      </c>
      <c r="D18" s="91"/>
      <c r="E18" s="92"/>
      <c r="F18" s="92"/>
      <c r="G18" s="93"/>
      <c r="H18" s="94" t="str">
        <f t="shared" ca="1" si="2"/>
        <v/>
      </c>
      <c r="I18" s="95"/>
      <c r="J18" s="95"/>
      <c r="K18" s="96" t="str">
        <f t="shared" si="3"/>
        <v/>
      </c>
      <c r="L18" s="97"/>
      <c r="M18" s="92"/>
      <c r="N18" s="97"/>
      <c r="O18" s="97"/>
      <c r="P18" s="98"/>
    </row>
    <row r="19" spans="1:17" s="88" customFormat="1" ht="12.75" x14ac:dyDescent="0.2">
      <c r="A19" s="77">
        <v>8</v>
      </c>
      <c r="B19" s="78">
        <v>2</v>
      </c>
      <c r="C19" s="78">
        <v>2008</v>
      </c>
      <c r="D19" s="79"/>
      <c r="E19" s="80"/>
      <c r="F19" s="80"/>
      <c r="G19" s="81"/>
      <c r="H19" s="82" t="str">
        <f t="shared" ca="1" si="2"/>
        <v/>
      </c>
      <c r="I19" s="83"/>
      <c r="J19" s="84"/>
      <c r="K19" s="85" t="str">
        <f t="shared" si="3"/>
        <v/>
      </c>
      <c r="L19" s="86"/>
      <c r="M19" s="80"/>
      <c r="N19" s="86"/>
      <c r="O19" s="80"/>
      <c r="P19" s="87"/>
    </row>
    <row r="20" spans="1:17" s="88" customFormat="1" ht="12.75" x14ac:dyDescent="0.2">
      <c r="A20" s="89">
        <v>9</v>
      </c>
      <c r="B20" s="90">
        <v>2</v>
      </c>
      <c r="C20" s="90">
        <v>2009</v>
      </c>
      <c r="D20" s="91"/>
      <c r="E20" s="92"/>
      <c r="F20" s="92"/>
      <c r="G20" s="93"/>
      <c r="H20" s="94" t="str">
        <f t="shared" ca="1" si="2"/>
        <v/>
      </c>
      <c r="I20" s="95"/>
      <c r="J20" s="95"/>
      <c r="K20" s="96" t="str">
        <f t="shared" si="3"/>
        <v/>
      </c>
      <c r="L20" s="97"/>
      <c r="M20" s="92"/>
      <c r="N20" s="97"/>
      <c r="O20" s="97"/>
      <c r="P20" s="98"/>
    </row>
    <row r="21" spans="1:17" s="88" customFormat="1" ht="12.75" x14ac:dyDescent="0.2">
      <c r="A21" s="77">
        <v>10</v>
      </c>
      <c r="B21" s="78">
        <v>2</v>
      </c>
      <c r="C21" s="78">
        <v>2010</v>
      </c>
      <c r="D21" s="79"/>
      <c r="E21" s="80"/>
      <c r="F21" s="80"/>
      <c r="G21" s="81"/>
      <c r="H21" s="82" t="str">
        <f t="shared" ca="1" si="2"/>
        <v/>
      </c>
      <c r="I21" s="83"/>
      <c r="J21" s="84"/>
      <c r="K21" s="85" t="str">
        <f t="shared" si="3"/>
        <v/>
      </c>
      <c r="L21" s="86"/>
      <c r="M21" s="80"/>
      <c r="N21" s="86"/>
      <c r="O21" s="80"/>
      <c r="P21" s="87"/>
    </row>
    <row r="22" spans="1:17" s="88" customFormat="1" ht="12.75" x14ac:dyDescent="0.2">
      <c r="A22" s="89">
        <v>11</v>
      </c>
      <c r="B22" s="90">
        <v>2</v>
      </c>
      <c r="C22" s="90">
        <v>2011</v>
      </c>
      <c r="D22" s="91"/>
      <c r="E22" s="92"/>
      <c r="F22" s="92"/>
      <c r="G22" s="93"/>
      <c r="H22" s="94" t="str">
        <f t="shared" ca="1" si="2"/>
        <v/>
      </c>
      <c r="I22" s="95"/>
      <c r="J22" s="95"/>
      <c r="K22" s="96" t="str">
        <f t="shared" si="3"/>
        <v/>
      </c>
      <c r="L22" s="97"/>
      <c r="M22" s="92"/>
      <c r="N22" s="97"/>
      <c r="O22" s="97"/>
      <c r="P22" s="98"/>
    </row>
    <row r="23" spans="1:17" s="88" customFormat="1" ht="12.75" x14ac:dyDescent="0.2">
      <c r="A23" s="77">
        <v>12</v>
      </c>
      <c r="B23" s="78">
        <v>2</v>
      </c>
      <c r="C23" s="78">
        <v>2012</v>
      </c>
      <c r="D23" s="79"/>
      <c r="E23" s="80"/>
      <c r="F23" s="80"/>
      <c r="G23" s="81"/>
      <c r="H23" s="82" t="str">
        <f t="shared" ca="1" si="2"/>
        <v/>
      </c>
      <c r="I23" s="83"/>
      <c r="J23" s="84"/>
      <c r="K23" s="85" t="str">
        <f t="shared" si="3"/>
        <v/>
      </c>
      <c r="L23" s="86"/>
      <c r="M23" s="80"/>
      <c r="N23" s="86"/>
      <c r="O23" s="80"/>
      <c r="P23" s="87"/>
    </row>
    <row r="24" spans="1:17" s="88" customFormat="1" ht="12.75" x14ac:dyDescent="0.2">
      <c r="A24" s="89">
        <v>13</v>
      </c>
      <c r="B24" s="90">
        <v>2</v>
      </c>
      <c r="C24" s="90">
        <v>2013</v>
      </c>
      <c r="D24" s="91"/>
      <c r="E24" s="92"/>
      <c r="F24" s="92"/>
      <c r="G24" s="93"/>
      <c r="H24" s="94" t="str">
        <f t="shared" ca="1" si="2"/>
        <v/>
      </c>
      <c r="I24" s="95"/>
      <c r="J24" s="95"/>
      <c r="K24" s="96" t="str">
        <f t="shared" si="3"/>
        <v/>
      </c>
      <c r="L24" s="97"/>
      <c r="M24" s="92"/>
      <c r="N24" s="97"/>
      <c r="O24" s="97"/>
      <c r="P24" s="98"/>
    </row>
    <row r="25" spans="1:17" s="88" customFormat="1" ht="12.75" x14ac:dyDescent="0.2">
      <c r="A25" s="77">
        <v>14</v>
      </c>
      <c r="B25" s="78">
        <v>2</v>
      </c>
      <c r="C25" s="78">
        <v>2014</v>
      </c>
      <c r="D25" s="79"/>
      <c r="E25" s="80"/>
      <c r="F25" s="80"/>
      <c r="G25" s="81"/>
      <c r="H25" s="82" t="str">
        <f t="shared" ca="1" si="2"/>
        <v/>
      </c>
      <c r="I25" s="83"/>
      <c r="J25" s="84"/>
      <c r="K25" s="85" t="str">
        <f t="shared" si="3"/>
        <v/>
      </c>
      <c r="L25" s="86"/>
      <c r="M25" s="80"/>
      <c r="N25" s="86"/>
      <c r="O25" s="80"/>
      <c r="P25" s="87"/>
    </row>
    <row r="26" spans="1:17" s="88" customFormat="1" ht="12.75" x14ac:dyDescent="0.2">
      <c r="A26" s="89">
        <v>15</v>
      </c>
      <c r="B26" s="90">
        <v>2</v>
      </c>
      <c r="C26" s="90">
        <v>2015</v>
      </c>
      <c r="D26" s="91"/>
      <c r="E26" s="92"/>
      <c r="F26" s="92"/>
      <c r="G26" s="93"/>
      <c r="H26" s="94" t="str">
        <f t="shared" ca="1" si="2"/>
        <v/>
      </c>
      <c r="I26" s="95"/>
      <c r="J26" s="95"/>
      <c r="K26" s="96" t="str">
        <f t="shared" si="3"/>
        <v/>
      </c>
      <c r="L26" s="97"/>
      <c r="M26" s="92"/>
      <c r="N26" s="97"/>
      <c r="O26" s="97"/>
      <c r="P26" s="98"/>
    </row>
    <row r="27" spans="1:17" s="88" customFormat="1" ht="12.75" x14ac:dyDescent="0.2">
      <c r="A27" s="77">
        <v>16</v>
      </c>
      <c r="B27" s="78">
        <v>2</v>
      </c>
      <c r="C27" s="78">
        <v>2016</v>
      </c>
      <c r="D27" s="79"/>
      <c r="E27" s="80"/>
      <c r="F27" s="80"/>
      <c r="G27" s="81"/>
      <c r="H27" s="82" t="str">
        <f t="shared" ca="1" si="2"/>
        <v/>
      </c>
      <c r="I27" s="83"/>
      <c r="J27" s="84"/>
      <c r="K27" s="85" t="str">
        <f t="shared" si="3"/>
        <v/>
      </c>
      <c r="L27" s="86"/>
      <c r="M27" s="80"/>
      <c r="N27" s="86"/>
      <c r="O27" s="80"/>
      <c r="P27" s="87"/>
    </row>
    <row r="28" spans="1:17" s="88" customFormat="1" ht="12.75" x14ac:dyDescent="0.2">
      <c r="A28" s="89">
        <v>17</v>
      </c>
      <c r="B28" s="90">
        <v>2</v>
      </c>
      <c r="C28" s="90">
        <v>2017</v>
      </c>
      <c r="D28" s="91"/>
      <c r="E28" s="92"/>
      <c r="F28" s="92"/>
      <c r="G28" s="93"/>
      <c r="H28" s="94" t="str">
        <f t="shared" ca="1" si="2"/>
        <v/>
      </c>
      <c r="I28" s="95"/>
      <c r="J28" s="95"/>
      <c r="K28" s="96" t="str">
        <f t="shared" si="3"/>
        <v/>
      </c>
      <c r="L28" s="97"/>
      <c r="M28" s="92"/>
      <c r="N28" s="97"/>
      <c r="O28" s="97"/>
      <c r="P28" s="98"/>
    </row>
    <row r="29" spans="1:17" s="88" customFormat="1" ht="12.75" x14ac:dyDescent="0.2">
      <c r="A29" s="77">
        <v>18</v>
      </c>
      <c r="B29" s="78">
        <v>2</v>
      </c>
      <c r="C29" s="78">
        <v>2018</v>
      </c>
      <c r="D29" s="79"/>
      <c r="E29" s="80"/>
      <c r="F29" s="80"/>
      <c r="G29" s="81"/>
      <c r="H29" s="82" t="str">
        <f t="shared" ca="1" si="2"/>
        <v/>
      </c>
      <c r="I29" s="83"/>
      <c r="J29" s="84"/>
      <c r="K29" s="85" t="str">
        <f t="shared" si="3"/>
        <v/>
      </c>
      <c r="L29" s="86"/>
      <c r="M29" s="80"/>
      <c r="N29" s="86"/>
      <c r="O29" s="80"/>
      <c r="P29" s="87"/>
    </row>
    <row r="30" spans="1:17" s="88" customFormat="1" ht="12.75" x14ac:dyDescent="0.2">
      <c r="A30" s="89">
        <v>19</v>
      </c>
      <c r="B30" s="90">
        <v>2</v>
      </c>
      <c r="C30" s="90">
        <v>2019</v>
      </c>
      <c r="D30" s="91"/>
      <c r="E30" s="92"/>
      <c r="F30" s="92"/>
      <c r="G30" s="93"/>
      <c r="H30" s="94" t="str">
        <f t="shared" ca="1" si="2"/>
        <v/>
      </c>
      <c r="I30" s="95"/>
      <c r="J30" s="95"/>
      <c r="K30" s="96" t="str">
        <f t="shared" si="3"/>
        <v/>
      </c>
      <c r="L30" s="97"/>
      <c r="M30" s="92"/>
      <c r="N30" s="97"/>
      <c r="O30" s="97"/>
      <c r="P30" s="98"/>
    </row>
    <row r="31" spans="1:17" s="88" customFormat="1" ht="12.75" x14ac:dyDescent="0.2">
      <c r="A31" s="77">
        <v>20</v>
      </c>
      <c r="B31" s="78">
        <v>2</v>
      </c>
      <c r="C31" s="78">
        <v>2020</v>
      </c>
      <c r="D31" s="79"/>
      <c r="E31" s="80"/>
      <c r="F31" s="80"/>
      <c r="G31" s="81"/>
      <c r="H31" s="82" t="str">
        <f t="shared" ca="1" si="2"/>
        <v/>
      </c>
      <c r="I31" s="83"/>
      <c r="J31" s="84"/>
      <c r="K31" s="85" t="str">
        <f t="shared" si="3"/>
        <v/>
      </c>
      <c r="L31" s="86"/>
      <c r="M31" s="80"/>
      <c r="N31" s="86"/>
      <c r="O31" s="80"/>
      <c r="P31" s="87"/>
    </row>
    <row r="32" spans="1:17" s="88" customFormat="1" ht="12.75" x14ac:dyDescent="0.2">
      <c r="A32" s="89">
        <v>21</v>
      </c>
      <c r="B32" s="90">
        <v>2</v>
      </c>
      <c r="C32" s="90">
        <v>2021</v>
      </c>
      <c r="D32" s="91"/>
      <c r="E32" s="92"/>
      <c r="F32" s="92"/>
      <c r="G32" s="93"/>
      <c r="H32" s="94" t="str">
        <f t="shared" ca="1" si="2"/>
        <v/>
      </c>
      <c r="I32" s="95"/>
      <c r="J32" s="95"/>
      <c r="K32" s="96" t="str">
        <f t="shared" si="3"/>
        <v/>
      </c>
      <c r="L32" s="97"/>
      <c r="M32" s="92"/>
      <c r="N32" s="97"/>
      <c r="O32" s="97"/>
      <c r="P32" s="98"/>
    </row>
    <row r="33" spans="1:16" s="88" customFormat="1" ht="12.75" x14ac:dyDescent="0.2">
      <c r="A33" s="77">
        <v>22</v>
      </c>
      <c r="B33" s="78">
        <v>2</v>
      </c>
      <c r="C33" s="78">
        <v>2022</v>
      </c>
      <c r="D33" s="79"/>
      <c r="E33" s="80"/>
      <c r="F33" s="80"/>
      <c r="G33" s="81"/>
      <c r="H33" s="82" t="str">
        <f t="shared" ca="1" si="2"/>
        <v/>
      </c>
      <c r="I33" s="83"/>
      <c r="J33" s="84"/>
      <c r="K33" s="85" t="str">
        <f t="shared" si="3"/>
        <v/>
      </c>
      <c r="L33" s="86"/>
      <c r="M33" s="80"/>
      <c r="N33" s="86"/>
      <c r="O33" s="80"/>
      <c r="P33" s="87"/>
    </row>
    <row r="34" spans="1:16" s="88" customFormat="1" ht="12.75" x14ac:dyDescent="0.2">
      <c r="A34" s="89">
        <v>23</v>
      </c>
      <c r="B34" s="90">
        <v>2</v>
      </c>
      <c r="C34" s="90">
        <v>2023</v>
      </c>
      <c r="D34" s="91"/>
      <c r="E34" s="92"/>
      <c r="F34" s="92"/>
      <c r="G34" s="93"/>
      <c r="H34" s="94" t="str">
        <f t="shared" ca="1" si="2"/>
        <v/>
      </c>
      <c r="I34" s="95"/>
      <c r="J34" s="95"/>
      <c r="K34" s="96" t="str">
        <f t="shared" si="3"/>
        <v/>
      </c>
      <c r="L34" s="97"/>
      <c r="M34" s="92"/>
      <c r="N34" s="97"/>
      <c r="O34" s="97"/>
      <c r="P34" s="98"/>
    </row>
    <row r="35" spans="1:16" s="88" customFormat="1" ht="12.75" x14ac:dyDescent="0.2">
      <c r="A35" s="77">
        <v>24</v>
      </c>
      <c r="B35" s="78">
        <v>2</v>
      </c>
      <c r="C35" s="78">
        <v>2024</v>
      </c>
      <c r="D35" s="79"/>
      <c r="E35" s="80"/>
      <c r="F35" s="80"/>
      <c r="G35" s="81"/>
      <c r="H35" s="82" t="str">
        <f t="shared" ca="1" si="2"/>
        <v/>
      </c>
      <c r="I35" s="83"/>
      <c r="J35" s="84"/>
      <c r="K35" s="85" t="str">
        <f t="shared" si="3"/>
        <v/>
      </c>
      <c r="L35" s="86"/>
      <c r="M35" s="80"/>
      <c r="N35" s="86"/>
      <c r="O35" s="80"/>
      <c r="P35" s="87"/>
    </row>
    <row r="36" spans="1:16" s="88" customFormat="1" ht="12.75" x14ac:dyDescent="0.2">
      <c r="A36" s="89">
        <v>25</v>
      </c>
      <c r="B36" s="90">
        <v>2</v>
      </c>
      <c r="C36" s="90">
        <v>2025</v>
      </c>
      <c r="D36" s="91"/>
      <c r="E36" s="92"/>
      <c r="F36" s="92"/>
      <c r="G36" s="93"/>
      <c r="H36" s="94" t="str">
        <f t="shared" ca="1" si="2"/>
        <v/>
      </c>
      <c r="I36" s="95"/>
      <c r="J36" s="95"/>
      <c r="K36" s="96" t="str">
        <f t="shared" si="3"/>
        <v/>
      </c>
      <c r="L36" s="97"/>
      <c r="M36" s="92"/>
      <c r="N36" s="97"/>
      <c r="O36" s="97"/>
      <c r="P36" s="98"/>
    </row>
    <row r="37" spans="1:16" s="88" customFormat="1" ht="12.75" x14ac:dyDescent="0.2">
      <c r="A37" s="77">
        <v>26</v>
      </c>
      <c r="B37" s="78">
        <v>2</v>
      </c>
      <c r="C37" s="78">
        <v>2026</v>
      </c>
      <c r="D37" s="79"/>
      <c r="E37" s="80"/>
      <c r="F37" s="80"/>
      <c r="G37" s="81"/>
      <c r="H37" s="82" t="str">
        <f t="shared" ca="1" si="2"/>
        <v/>
      </c>
      <c r="I37" s="83"/>
      <c r="J37" s="84"/>
      <c r="K37" s="85" t="str">
        <f t="shared" si="3"/>
        <v/>
      </c>
      <c r="L37" s="86"/>
      <c r="M37" s="80"/>
      <c r="N37" s="86"/>
      <c r="O37" s="80"/>
      <c r="P37" s="87"/>
    </row>
    <row r="38" spans="1:16" s="88" customFormat="1" ht="12.75" x14ac:dyDescent="0.2">
      <c r="A38" s="89">
        <v>27</v>
      </c>
      <c r="B38" s="90">
        <v>2</v>
      </c>
      <c r="C38" s="90">
        <v>2027</v>
      </c>
      <c r="D38" s="91"/>
      <c r="E38" s="92"/>
      <c r="F38" s="92"/>
      <c r="G38" s="93"/>
      <c r="H38" s="94" t="str">
        <f t="shared" ca="1" si="2"/>
        <v/>
      </c>
      <c r="I38" s="95"/>
      <c r="J38" s="95"/>
      <c r="K38" s="96" t="str">
        <f t="shared" si="3"/>
        <v/>
      </c>
      <c r="L38" s="97"/>
      <c r="M38" s="92"/>
      <c r="N38" s="97"/>
      <c r="O38" s="97"/>
      <c r="P38" s="98"/>
    </row>
    <row r="39" spans="1:16" s="88" customFormat="1" ht="12.75" x14ac:dyDescent="0.2">
      <c r="A39" s="77">
        <v>28</v>
      </c>
      <c r="B39" s="78">
        <v>2</v>
      </c>
      <c r="C39" s="78">
        <v>2028</v>
      </c>
      <c r="D39" s="79"/>
      <c r="E39" s="80"/>
      <c r="F39" s="80"/>
      <c r="G39" s="81"/>
      <c r="H39" s="82" t="str">
        <f t="shared" ca="1" si="2"/>
        <v/>
      </c>
      <c r="I39" s="83"/>
      <c r="J39" s="84"/>
      <c r="K39" s="85" t="str">
        <f t="shared" si="3"/>
        <v/>
      </c>
      <c r="L39" s="86"/>
      <c r="M39" s="80"/>
      <c r="N39" s="86"/>
      <c r="O39" s="80"/>
      <c r="P39" s="87"/>
    </row>
    <row r="40" spans="1:16" s="88" customFormat="1" ht="12.75" x14ac:dyDescent="0.2">
      <c r="A40" s="89">
        <v>29</v>
      </c>
      <c r="B40" s="90">
        <v>2</v>
      </c>
      <c r="C40" s="90">
        <v>2029</v>
      </c>
      <c r="D40" s="91"/>
      <c r="E40" s="92"/>
      <c r="F40" s="92"/>
      <c r="G40" s="93"/>
      <c r="H40" s="94" t="str">
        <f t="shared" ca="1" si="2"/>
        <v/>
      </c>
      <c r="I40" s="95"/>
      <c r="J40" s="95"/>
      <c r="K40" s="96" t="str">
        <f t="shared" si="3"/>
        <v/>
      </c>
      <c r="L40" s="97"/>
      <c r="M40" s="92"/>
      <c r="N40" s="97"/>
      <c r="O40" s="97"/>
      <c r="P40" s="98"/>
    </row>
    <row r="41" spans="1:16" s="88" customFormat="1" ht="12.75" x14ac:dyDescent="0.2">
      <c r="A41" s="77">
        <v>30</v>
      </c>
      <c r="B41" s="78">
        <v>2</v>
      </c>
      <c r="C41" s="78">
        <v>2030</v>
      </c>
      <c r="D41" s="79"/>
      <c r="E41" s="80"/>
      <c r="F41" s="80"/>
      <c r="G41" s="81"/>
      <c r="H41" s="82" t="str">
        <f t="shared" ca="1" si="2"/>
        <v/>
      </c>
      <c r="I41" s="83"/>
      <c r="J41" s="84"/>
      <c r="K41" s="85" t="str">
        <f t="shared" si="3"/>
        <v/>
      </c>
      <c r="L41" s="86"/>
      <c r="M41" s="80"/>
      <c r="N41" s="86"/>
      <c r="O41" s="80"/>
      <c r="P41" s="87"/>
    </row>
    <row r="42" spans="1:16" s="88" customFormat="1" ht="12.75" x14ac:dyDescent="0.2">
      <c r="A42" s="89">
        <v>31</v>
      </c>
      <c r="B42" s="90">
        <v>2</v>
      </c>
      <c r="C42" s="90">
        <v>2031</v>
      </c>
      <c r="D42" s="91"/>
      <c r="E42" s="92"/>
      <c r="F42" s="92"/>
      <c r="G42" s="93"/>
      <c r="H42" s="94" t="str">
        <f t="shared" ca="1" si="2"/>
        <v/>
      </c>
      <c r="I42" s="95"/>
      <c r="J42" s="95"/>
      <c r="K42" s="96" t="str">
        <f t="shared" si="3"/>
        <v/>
      </c>
      <c r="L42" s="97"/>
      <c r="M42" s="92"/>
      <c r="N42" s="97"/>
      <c r="O42" s="97"/>
      <c r="P42" s="98"/>
    </row>
    <row r="43" spans="1:16" s="88" customFormat="1" ht="12.75" x14ac:dyDescent="0.2">
      <c r="A43" s="77">
        <v>32</v>
      </c>
      <c r="B43" s="78">
        <v>2</v>
      </c>
      <c r="C43" s="78">
        <v>2032</v>
      </c>
      <c r="D43" s="79"/>
      <c r="E43" s="80"/>
      <c r="F43" s="80"/>
      <c r="G43" s="81"/>
      <c r="H43" s="82" t="str">
        <f t="shared" ca="1" si="2"/>
        <v/>
      </c>
      <c r="I43" s="83"/>
      <c r="J43" s="84"/>
      <c r="K43" s="85" t="str">
        <f t="shared" si="3"/>
        <v/>
      </c>
      <c r="L43" s="86"/>
      <c r="M43" s="80"/>
      <c r="N43" s="86"/>
      <c r="O43" s="80"/>
      <c r="P43" s="87"/>
    </row>
    <row r="44" spans="1:16" s="88" customFormat="1" ht="12.75" x14ac:dyDescent="0.2">
      <c r="A44" s="89">
        <v>33</v>
      </c>
      <c r="B44" s="90">
        <v>2</v>
      </c>
      <c r="C44" s="90">
        <v>2033</v>
      </c>
      <c r="D44" s="91"/>
      <c r="E44" s="92"/>
      <c r="F44" s="92"/>
      <c r="G44" s="93"/>
      <c r="H44" s="94" t="str">
        <f t="shared" ca="1" si="2"/>
        <v/>
      </c>
      <c r="I44" s="95"/>
      <c r="J44" s="95"/>
      <c r="K44" s="96" t="str">
        <f t="shared" si="3"/>
        <v/>
      </c>
      <c r="L44" s="97"/>
      <c r="M44" s="92"/>
      <c r="N44" s="97"/>
      <c r="O44" s="97"/>
      <c r="P44" s="98"/>
    </row>
    <row r="45" spans="1:16" s="88" customFormat="1" ht="12.75" x14ac:dyDescent="0.2">
      <c r="A45" s="77">
        <v>34</v>
      </c>
      <c r="B45" s="78">
        <v>2</v>
      </c>
      <c r="C45" s="78">
        <v>2034</v>
      </c>
      <c r="D45" s="79"/>
      <c r="E45" s="80"/>
      <c r="F45" s="80"/>
      <c r="G45" s="81"/>
      <c r="H45" s="82" t="str">
        <f t="shared" ca="1" si="2"/>
        <v/>
      </c>
      <c r="I45" s="83"/>
      <c r="J45" s="84"/>
      <c r="K45" s="85" t="str">
        <f t="shared" si="3"/>
        <v/>
      </c>
      <c r="L45" s="86"/>
      <c r="M45" s="80"/>
      <c r="N45" s="86"/>
      <c r="O45" s="80"/>
      <c r="P45" s="87"/>
    </row>
    <row r="46" spans="1:16" s="88" customFormat="1" ht="12.75" x14ac:dyDescent="0.2">
      <c r="A46" s="89">
        <v>35</v>
      </c>
      <c r="B46" s="90">
        <v>2</v>
      </c>
      <c r="C46" s="90">
        <v>2035</v>
      </c>
      <c r="D46" s="91"/>
      <c r="E46" s="92"/>
      <c r="F46" s="92"/>
      <c r="G46" s="93"/>
      <c r="H46" s="94" t="str">
        <f t="shared" ca="1" si="2"/>
        <v/>
      </c>
      <c r="I46" s="95"/>
      <c r="J46" s="95"/>
      <c r="K46" s="96" t="str">
        <f t="shared" si="3"/>
        <v/>
      </c>
      <c r="L46" s="97"/>
      <c r="M46" s="92"/>
      <c r="N46" s="97"/>
      <c r="O46" s="97"/>
      <c r="P46" s="98"/>
    </row>
    <row r="47" spans="1:16" s="88" customFormat="1" ht="12.75" x14ac:dyDescent="0.2">
      <c r="A47" s="77">
        <v>36</v>
      </c>
      <c r="B47" s="78">
        <v>2</v>
      </c>
      <c r="C47" s="78">
        <v>2036</v>
      </c>
      <c r="D47" s="79"/>
      <c r="E47" s="80"/>
      <c r="F47" s="80"/>
      <c r="G47" s="81"/>
      <c r="H47" s="82" t="str">
        <f t="shared" ca="1" si="2"/>
        <v/>
      </c>
      <c r="I47" s="83"/>
      <c r="J47" s="84"/>
      <c r="K47" s="85" t="str">
        <f t="shared" si="3"/>
        <v/>
      </c>
      <c r="L47" s="86"/>
      <c r="M47" s="80"/>
      <c r="N47" s="86"/>
      <c r="O47" s="80"/>
      <c r="P47" s="87"/>
    </row>
    <row r="48" spans="1:16" s="88" customFormat="1" ht="12.75" x14ac:dyDescent="0.2">
      <c r="A48" s="89">
        <v>37</v>
      </c>
      <c r="B48" s="90">
        <v>2</v>
      </c>
      <c r="C48" s="90">
        <v>2037</v>
      </c>
      <c r="D48" s="91"/>
      <c r="E48" s="92"/>
      <c r="F48" s="92"/>
      <c r="G48" s="93"/>
      <c r="H48" s="94" t="str">
        <f t="shared" ca="1" si="2"/>
        <v/>
      </c>
      <c r="I48" s="95"/>
      <c r="J48" s="95"/>
      <c r="K48" s="96" t="str">
        <f t="shared" si="3"/>
        <v/>
      </c>
      <c r="L48" s="97"/>
      <c r="M48" s="92"/>
      <c r="N48" s="97"/>
      <c r="O48" s="97"/>
      <c r="P48" s="98"/>
    </row>
    <row r="49" spans="1:16" s="88" customFormat="1" ht="12.75" x14ac:dyDescent="0.2">
      <c r="A49" s="77">
        <v>38</v>
      </c>
      <c r="B49" s="78">
        <v>2</v>
      </c>
      <c r="C49" s="78">
        <v>2038</v>
      </c>
      <c r="D49" s="79"/>
      <c r="E49" s="80"/>
      <c r="F49" s="80"/>
      <c r="G49" s="81"/>
      <c r="H49" s="82" t="str">
        <f t="shared" ca="1" si="2"/>
        <v/>
      </c>
      <c r="I49" s="83"/>
      <c r="J49" s="84"/>
      <c r="K49" s="85" t="str">
        <f t="shared" si="3"/>
        <v/>
      </c>
      <c r="L49" s="86"/>
      <c r="M49" s="80"/>
      <c r="N49" s="86"/>
      <c r="O49" s="80"/>
      <c r="P49" s="87"/>
    </row>
    <row r="50" spans="1:16" s="88" customFormat="1" ht="12.75" x14ac:dyDescent="0.2">
      <c r="A50" s="89">
        <v>39</v>
      </c>
      <c r="B50" s="90">
        <v>2</v>
      </c>
      <c r="C50" s="90">
        <v>2039</v>
      </c>
      <c r="D50" s="91"/>
      <c r="E50" s="92"/>
      <c r="F50" s="92"/>
      <c r="G50" s="93"/>
      <c r="H50" s="94" t="str">
        <f t="shared" ca="1" si="2"/>
        <v/>
      </c>
      <c r="I50" s="95"/>
      <c r="J50" s="95"/>
      <c r="K50" s="96" t="str">
        <f t="shared" si="3"/>
        <v/>
      </c>
      <c r="L50" s="97"/>
      <c r="M50" s="92"/>
      <c r="N50" s="97"/>
      <c r="O50" s="97"/>
      <c r="P50" s="98"/>
    </row>
    <row r="51" spans="1:16" s="88" customFormat="1" ht="12.75" x14ac:dyDescent="0.2">
      <c r="A51" s="77">
        <v>40</v>
      </c>
      <c r="B51" s="78">
        <v>2</v>
      </c>
      <c r="C51" s="78">
        <v>2040</v>
      </c>
      <c r="D51" s="79"/>
      <c r="E51" s="80"/>
      <c r="F51" s="80"/>
      <c r="G51" s="81"/>
      <c r="H51" s="82" t="str">
        <f t="shared" ca="1" si="2"/>
        <v/>
      </c>
      <c r="I51" s="83"/>
      <c r="J51" s="84"/>
      <c r="K51" s="85" t="str">
        <f t="shared" si="3"/>
        <v/>
      </c>
      <c r="L51" s="86"/>
      <c r="M51" s="80"/>
      <c r="N51" s="86"/>
      <c r="O51" s="80"/>
      <c r="P51" s="87"/>
    </row>
    <row r="52" spans="1:16" s="88" customFormat="1" ht="12.75" x14ac:dyDescent="0.2">
      <c r="A52" s="89">
        <v>41</v>
      </c>
      <c r="B52" s="90">
        <v>2</v>
      </c>
      <c r="C52" s="90">
        <v>2041</v>
      </c>
      <c r="D52" s="91"/>
      <c r="E52" s="92"/>
      <c r="F52" s="92"/>
      <c r="G52" s="93"/>
      <c r="H52" s="94" t="str">
        <f t="shared" ca="1" si="2"/>
        <v/>
      </c>
      <c r="I52" s="95"/>
      <c r="J52" s="95"/>
      <c r="K52" s="96" t="str">
        <f t="shared" si="3"/>
        <v/>
      </c>
      <c r="L52" s="97"/>
      <c r="M52" s="92"/>
      <c r="N52" s="97"/>
      <c r="O52" s="97"/>
      <c r="P52" s="98"/>
    </row>
    <row r="53" spans="1:16" s="88" customFormat="1" ht="12.75" x14ac:dyDescent="0.2">
      <c r="A53" s="77">
        <v>42</v>
      </c>
      <c r="B53" s="78">
        <v>2</v>
      </c>
      <c r="C53" s="78">
        <v>2042</v>
      </c>
      <c r="D53" s="79"/>
      <c r="E53" s="80"/>
      <c r="F53" s="80"/>
      <c r="G53" s="81"/>
      <c r="H53" s="82" t="str">
        <f t="shared" ca="1" si="2"/>
        <v/>
      </c>
      <c r="I53" s="83"/>
      <c r="J53" s="84"/>
      <c r="K53" s="85" t="str">
        <f t="shared" si="3"/>
        <v/>
      </c>
      <c r="L53" s="86"/>
      <c r="M53" s="80"/>
      <c r="N53" s="86"/>
      <c r="O53" s="80"/>
      <c r="P53" s="87"/>
    </row>
    <row r="54" spans="1:16" s="88" customFormat="1" ht="12.75" x14ac:dyDescent="0.2">
      <c r="A54" s="89">
        <v>43</v>
      </c>
      <c r="B54" s="90">
        <v>2</v>
      </c>
      <c r="C54" s="90">
        <v>2043</v>
      </c>
      <c r="D54" s="91"/>
      <c r="E54" s="92"/>
      <c r="F54" s="92"/>
      <c r="G54" s="93"/>
      <c r="H54" s="94" t="str">
        <f t="shared" ca="1" si="2"/>
        <v/>
      </c>
      <c r="I54" s="95"/>
      <c r="J54" s="95"/>
      <c r="K54" s="96" t="str">
        <f t="shared" si="3"/>
        <v/>
      </c>
      <c r="L54" s="97"/>
      <c r="M54" s="92"/>
      <c r="N54" s="97"/>
      <c r="O54" s="97"/>
      <c r="P54" s="98"/>
    </row>
    <row r="55" spans="1:16" s="88" customFormat="1" ht="12.75" x14ac:dyDescent="0.2">
      <c r="A55" s="77">
        <v>44</v>
      </c>
      <c r="B55" s="78">
        <v>2</v>
      </c>
      <c r="C55" s="78">
        <v>2044</v>
      </c>
      <c r="D55" s="79"/>
      <c r="E55" s="80"/>
      <c r="F55" s="80"/>
      <c r="G55" s="81"/>
      <c r="H55" s="82" t="str">
        <f t="shared" ca="1" si="2"/>
        <v/>
      </c>
      <c r="I55" s="83"/>
      <c r="J55" s="84"/>
      <c r="K55" s="85" t="str">
        <f t="shared" si="3"/>
        <v/>
      </c>
      <c r="L55" s="86"/>
      <c r="M55" s="80"/>
      <c r="N55" s="86"/>
      <c r="O55" s="80"/>
      <c r="P55" s="87"/>
    </row>
    <row r="56" spans="1:16" s="88" customFormat="1" ht="12.75" x14ac:dyDescent="0.2">
      <c r="A56" s="89">
        <v>45</v>
      </c>
      <c r="B56" s="90">
        <v>2</v>
      </c>
      <c r="C56" s="90">
        <v>2045</v>
      </c>
      <c r="D56" s="91"/>
      <c r="E56" s="92"/>
      <c r="F56" s="92"/>
      <c r="G56" s="93"/>
      <c r="H56" s="94" t="str">
        <f t="shared" ca="1" si="2"/>
        <v/>
      </c>
      <c r="I56" s="95"/>
      <c r="J56" s="95"/>
      <c r="K56" s="96" t="str">
        <f t="shared" si="3"/>
        <v/>
      </c>
      <c r="L56" s="97"/>
      <c r="M56" s="92"/>
      <c r="N56" s="97"/>
      <c r="O56" s="97"/>
      <c r="P56" s="98"/>
    </row>
    <row r="57" spans="1:16" s="88" customFormat="1" ht="12.75" x14ac:dyDescent="0.2">
      <c r="A57" s="77">
        <v>46</v>
      </c>
      <c r="B57" s="78">
        <v>2</v>
      </c>
      <c r="C57" s="78">
        <v>2046</v>
      </c>
      <c r="D57" s="79"/>
      <c r="E57" s="80"/>
      <c r="F57" s="80"/>
      <c r="G57" s="81"/>
      <c r="H57" s="82" t="str">
        <f t="shared" ca="1" si="2"/>
        <v/>
      </c>
      <c r="I57" s="83"/>
      <c r="J57" s="84"/>
      <c r="K57" s="85" t="str">
        <f t="shared" si="3"/>
        <v/>
      </c>
      <c r="L57" s="86"/>
      <c r="M57" s="80"/>
      <c r="N57" s="86"/>
      <c r="O57" s="80"/>
      <c r="P57" s="87"/>
    </row>
    <row r="58" spans="1:16" s="88" customFormat="1" ht="12.75" x14ac:dyDescent="0.2">
      <c r="A58" s="89">
        <v>47</v>
      </c>
      <c r="B58" s="90">
        <v>2</v>
      </c>
      <c r="C58" s="90">
        <v>2047</v>
      </c>
      <c r="D58" s="91"/>
      <c r="E58" s="92"/>
      <c r="F58" s="92"/>
      <c r="G58" s="93"/>
      <c r="H58" s="94" t="str">
        <f t="shared" ca="1" si="2"/>
        <v/>
      </c>
      <c r="I58" s="95"/>
      <c r="J58" s="95"/>
      <c r="K58" s="96" t="str">
        <f t="shared" si="3"/>
        <v/>
      </c>
      <c r="L58" s="97"/>
      <c r="M58" s="92"/>
      <c r="N58" s="97"/>
      <c r="O58" s="97"/>
      <c r="P58" s="98"/>
    </row>
    <row r="59" spans="1:16" s="88" customFormat="1" ht="12.75" x14ac:dyDescent="0.2">
      <c r="A59" s="77">
        <v>48</v>
      </c>
      <c r="B59" s="78">
        <v>2</v>
      </c>
      <c r="C59" s="78">
        <v>2048</v>
      </c>
      <c r="D59" s="79"/>
      <c r="E59" s="80"/>
      <c r="F59" s="80"/>
      <c r="G59" s="81"/>
      <c r="H59" s="82" t="str">
        <f t="shared" ca="1" si="2"/>
        <v/>
      </c>
      <c r="I59" s="83"/>
      <c r="J59" s="84"/>
      <c r="K59" s="85" t="str">
        <f t="shared" si="3"/>
        <v/>
      </c>
      <c r="L59" s="86"/>
      <c r="M59" s="80"/>
      <c r="N59" s="86"/>
      <c r="O59" s="80"/>
      <c r="P59" s="87"/>
    </row>
    <row r="60" spans="1:16" s="88" customFormat="1" ht="12.75" x14ac:dyDescent="0.2">
      <c r="A60" s="89">
        <v>49</v>
      </c>
      <c r="B60" s="90">
        <v>2</v>
      </c>
      <c r="C60" s="90">
        <v>2049</v>
      </c>
      <c r="D60" s="91"/>
      <c r="E60" s="92"/>
      <c r="F60" s="92"/>
      <c r="G60" s="93"/>
      <c r="H60" s="94" t="str">
        <f t="shared" ca="1" si="2"/>
        <v/>
      </c>
      <c r="I60" s="95"/>
      <c r="J60" s="95"/>
      <c r="K60" s="96" t="str">
        <f t="shared" si="3"/>
        <v/>
      </c>
      <c r="L60" s="97"/>
      <c r="M60" s="92"/>
      <c r="N60" s="97"/>
      <c r="O60" s="97"/>
      <c r="P60" s="98"/>
    </row>
    <row r="61" spans="1:16" s="88" customFormat="1" ht="12.75" x14ac:dyDescent="0.2">
      <c r="A61" s="77">
        <v>50</v>
      </c>
      <c r="B61" s="78">
        <v>2</v>
      </c>
      <c r="C61" s="78">
        <v>2050</v>
      </c>
      <c r="D61" s="79"/>
      <c r="E61" s="80"/>
      <c r="F61" s="80"/>
      <c r="G61" s="81"/>
      <c r="H61" s="82" t="str">
        <f t="shared" ca="1" si="2"/>
        <v/>
      </c>
      <c r="I61" s="83"/>
      <c r="J61" s="84"/>
      <c r="K61" s="85" t="str">
        <f t="shared" si="3"/>
        <v/>
      </c>
      <c r="L61" s="86"/>
      <c r="M61" s="80"/>
      <c r="N61" s="86"/>
      <c r="O61" s="80"/>
      <c r="P61" s="87"/>
    </row>
    <row r="62" spans="1:16" s="88" customFormat="1" ht="12.75" x14ac:dyDescent="0.2">
      <c r="A62" s="89">
        <v>51</v>
      </c>
      <c r="B62" s="90">
        <v>2</v>
      </c>
      <c r="C62" s="90">
        <v>2051</v>
      </c>
      <c r="D62" s="91"/>
      <c r="E62" s="92"/>
      <c r="F62" s="92"/>
      <c r="G62" s="93"/>
      <c r="H62" s="94" t="str">
        <f t="shared" ca="1" si="2"/>
        <v/>
      </c>
      <c r="I62" s="95"/>
      <c r="J62" s="95"/>
      <c r="K62" s="96" t="str">
        <f t="shared" si="3"/>
        <v/>
      </c>
      <c r="L62" s="97"/>
      <c r="M62" s="92"/>
      <c r="N62" s="97"/>
      <c r="O62" s="97"/>
      <c r="P62" s="98"/>
    </row>
    <row r="63" spans="1:16" s="88" customFormat="1" ht="12.75" x14ac:dyDescent="0.2">
      <c r="A63" s="77">
        <v>52</v>
      </c>
      <c r="B63" s="78">
        <v>2</v>
      </c>
      <c r="C63" s="78">
        <v>2052</v>
      </c>
      <c r="D63" s="79"/>
      <c r="E63" s="80"/>
      <c r="F63" s="80"/>
      <c r="G63" s="81"/>
      <c r="H63" s="82" t="str">
        <f t="shared" ca="1" si="2"/>
        <v/>
      </c>
      <c r="I63" s="83"/>
      <c r="J63" s="84"/>
      <c r="K63" s="85" t="str">
        <f t="shared" si="3"/>
        <v/>
      </c>
      <c r="L63" s="86"/>
      <c r="M63" s="80"/>
      <c r="N63" s="86"/>
      <c r="O63" s="80"/>
      <c r="P63" s="87"/>
    </row>
    <row r="64" spans="1:16" s="88" customFormat="1" ht="12.75" x14ac:dyDescent="0.2">
      <c r="A64" s="89">
        <v>53</v>
      </c>
      <c r="B64" s="90">
        <v>2</v>
      </c>
      <c r="C64" s="90">
        <v>2053</v>
      </c>
      <c r="D64" s="91"/>
      <c r="E64" s="92"/>
      <c r="F64" s="92"/>
      <c r="G64" s="93"/>
      <c r="H64" s="94" t="str">
        <f t="shared" ca="1" si="2"/>
        <v/>
      </c>
      <c r="I64" s="95"/>
      <c r="J64" s="95"/>
      <c r="K64" s="96" t="str">
        <f t="shared" si="3"/>
        <v/>
      </c>
      <c r="L64" s="97"/>
      <c r="M64" s="92"/>
      <c r="N64" s="97"/>
      <c r="O64" s="97"/>
      <c r="P64" s="98"/>
    </row>
    <row r="65" spans="1:16" s="88" customFormat="1" ht="12.75" x14ac:dyDescent="0.2">
      <c r="A65" s="77">
        <v>54</v>
      </c>
      <c r="B65" s="78">
        <v>2</v>
      </c>
      <c r="C65" s="78">
        <v>2054</v>
      </c>
      <c r="D65" s="79"/>
      <c r="E65" s="80"/>
      <c r="F65" s="80"/>
      <c r="G65" s="81"/>
      <c r="H65" s="82" t="str">
        <f t="shared" ca="1" si="2"/>
        <v/>
      </c>
      <c r="I65" s="83"/>
      <c r="J65" s="84"/>
      <c r="K65" s="85" t="str">
        <f t="shared" si="3"/>
        <v/>
      </c>
      <c r="L65" s="86"/>
      <c r="M65" s="80"/>
      <c r="N65" s="86"/>
      <c r="O65" s="80"/>
      <c r="P65" s="87"/>
    </row>
    <row r="66" spans="1:16" s="88" customFormat="1" ht="12.75" x14ac:dyDescent="0.2">
      <c r="A66" s="89">
        <v>55</v>
      </c>
      <c r="B66" s="90">
        <v>2</v>
      </c>
      <c r="C66" s="90">
        <v>2055</v>
      </c>
      <c r="D66" s="91"/>
      <c r="E66" s="92"/>
      <c r="F66" s="92"/>
      <c r="G66" s="93"/>
      <c r="H66" s="94" t="str">
        <f t="shared" ca="1" si="2"/>
        <v/>
      </c>
      <c r="I66" s="95"/>
      <c r="J66" s="95"/>
      <c r="K66" s="96" t="str">
        <f t="shared" si="3"/>
        <v/>
      </c>
      <c r="L66" s="97"/>
      <c r="M66" s="92"/>
      <c r="N66" s="97"/>
      <c r="O66" s="97"/>
      <c r="P66" s="98"/>
    </row>
    <row r="67" spans="1:16" s="88" customFormat="1" ht="12.75" x14ac:dyDescent="0.2">
      <c r="A67" s="77">
        <v>56</v>
      </c>
      <c r="B67" s="78">
        <v>2</v>
      </c>
      <c r="C67" s="78">
        <v>2056</v>
      </c>
      <c r="D67" s="79"/>
      <c r="E67" s="80"/>
      <c r="F67" s="80"/>
      <c r="G67" s="81"/>
      <c r="H67" s="82" t="str">
        <f t="shared" ca="1" si="2"/>
        <v/>
      </c>
      <c r="I67" s="83"/>
      <c r="J67" s="84"/>
      <c r="K67" s="85" t="str">
        <f t="shared" si="3"/>
        <v/>
      </c>
      <c r="L67" s="86"/>
      <c r="M67" s="80"/>
      <c r="N67" s="86"/>
      <c r="O67" s="80"/>
      <c r="P67" s="87"/>
    </row>
    <row r="68" spans="1:16" s="88" customFormat="1" ht="12.75" x14ac:dyDescent="0.2">
      <c r="A68" s="89">
        <v>57</v>
      </c>
      <c r="B68" s="90">
        <v>2</v>
      </c>
      <c r="C68" s="90">
        <v>2057</v>
      </c>
      <c r="D68" s="91"/>
      <c r="E68" s="92"/>
      <c r="F68" s="92"/>
      <c r="G68" s="93"/>
      <c r="H68" s="94" t="str">
        <f t="shared" ca="1" si="2"/>
        <v/>
      </c>
      <c r="I68" s="95"/>
      <c r="J68" s="95"/>
      <c r="K68" s="96" t="str">
        <f t="shared" si="3"/>
        <v/>
      </c>
      <c r="L68" s="97"/>
      <c r="M68" s="92"/>
      <c r="N68" s="97"/>
      <c r="O68" s="97"/>
      <c r="P68" s="98"/>
    </row>
    <row r="69" spans="1:16" s="88" customFormat="1" ht="12.75" x14ac:dyDescent="0.2">
      <c r="A69" s="77">
        <v>58</v>
      </c>
      <c r="B69" s="78">
        <v>2</v>
      </c>
      <c r="C69" s="78">
        <v>2058</v>
      </c>
      <c r="D69" s="79"/>
      <c r="E69" s="80"/>
      <c r="F69" s="80"/>
      <c r="G69" s="81"/>
      <c r="H69" s="82" t="str">
        <f t="shared" ca="1" si="2"/>
        <v/>
      </c>
      <c r="I69" s="83"/>
      <c r="J69" s="84"/>
      <c r="K69" s="85" t="str">
        <f t="shared" si="3"/>
        <v/>
      </c>
      <c r="L69" s="86"/>
      <c r="M69" s="80"/>
      <c r="N69" s="86"/>
      <c r="O69" s="80"/>
      <c r="P69" s="87"/>
    </row>
    <row r="70" spans="1:16" s="88" customFormat="1" ht="12.75" x14ac:dyDescent="0.2">
      <c r="A70" s="89">
        <v>59</v>
      </c>
      <c r="B70" s="90">
        <v>2</v>
      </c>
      <c r="C70" s="90">
        <v>2059</v>
      </c>
      <c r="D70" s="91"/>
      <c r="E70" s="92"/>
      <c r="F70" s="92"/>
      <c r="G70" s="93"/>
      <c r="H70" s="94" t="str">
        <f t="shared" ca="1" si="2"/>
        <v/>
      </c>
      <c r="I70" s="95"/>
      <c r="J70" s="95"/>
      <c r="K70" s="96" t="str">
        <f t="shared" si="3"/>
        <v/>
      </c>
      <c r="L70" s="97"/>
      <c r="M70" s="92"/>
      <c r="N70" s="97"/>
      <c r="O70" s="97"/>
      <c r="P70" s="98"/>
    </row>
    <row r="71" spans="1:16" s="88" customFormat="1" ht="12.75" x14ac:dyDescent="0.2">
      <c r="A71" s="77">
        <v>60</v>
      </c>
      <c r="B71" s="78">
        <v>2</v>
      </c>
      <c r="C71" s="78">
        <v>2060</v>
      </c>
      <c r="D71" s="79"/>
      <c r="E71" s="80"/>
      <c r="F71" s="80"/>
      <c r="G71" s="81"/>
      <c r="H71" s="82" t="str">
        <f t="shared" ca="1" si="2"/>
        <v/>
      </c>
      <c r="I71" s="83"/>
      <c r="J71" s="84"/>
      <c r="K71" s="85" t="str">
        <f t="shared" si="3"/>
        <v/>
      </c>
      <c r="L71" s="86"/>
      <c r="M71" s="80"/>
      <c r="N71" s="86"/>
      <c r="O71" s="80"/>
      <c r="P71" s="87"/>
    </row>
    <row r="72" spans="1:16" s="88" customFormat="1" ht="12.75" x14ac:dyDescent="0.2">
      <c r="A72" s="89">
        <v>61</v>
      </c>
      <c r="B72" s="90">
        <v>2</v>
      </c>
      <c r="C72" s="90">
        <v>2061</v>
      </c>
      <c r="D72" s="91"/>
      <c r="E72" s="92"/>
      <c r="F72" s="92"/>
      <c r="G72" s="93"/>
      <c r="H72" s="94" t="str">
        <f t="shared" ca="1" si="2"/>
        <v/>
      </c>
      <c r="I72" s="95"/>
      <c r="J72" s="95"/>
      <c r="K72" s="96" t="str">
        <f t="shared" si="3"/>
        <v/>
      </c>
      <c r="L72" s="97"/>
      <c r="M72" s="92"/>
      <c r="N72" s="97"/>
      <c r="O72" s="97"/>
      <c r="P72" s="98"/>
    </row>
    <row r="73" spans="1:16" s="88" customFormat="1" ht="12.75" x14ac:dyDescent="0.2">
      <c r="A73" s="77">
        <v>62</v>
      </c>
      <c r="B73" s="78">
        <v>2</v>
      </c>
      <c r="C73" s="78">
        <v>2062</v>
      </c>
      <c r="D73" s="79"/>
      <c r="E73" s="80"/>
      <c r="F73" s="80"/>
      <c r="G73" s="81"/>
      <c r="H73" s="82" t="str">
        <f t="shared" ca="1" si="2"/>
        <v/>
      </c>
      <c r="I73" s="83"/>
      <c r="J73" s="84"/>
      <c r="K73" s="85" t="str">
        <f t="shared" si="3"/>
        <v/>
      </c>
      <c r="L73" s="86"/>
      <c r="M73" s="80"/>
      <c r="N73" s="86"/>
      <c r="O73" s="80"/>
      <c r="P73" s="87"/>
    </row>
    <row r="74" spans="1:16" s="88" customFormat="1" ht="12.75" x14ac:dyDescent="0.2">
      <c r="A74" s="89">
        <v>63</v>
      </c>
      <c r="B74" s="90">
        <v>2</v>
      </c>
      <c r="C74" s="90">
        <v>2063</v>
      </c>
      <c r="D74" s="91"/>
      <c r="E74" s="92"/>
      <c r="F74" s="92"/>
      <c r="G74" s="93"/>
      <c r="H74" s="94" t="str">
        <f t="shared" ca="1" si="2"/>
        <v/>
      </c>
      <c r="I74" s="95"/>
      <c r="J74" s="95"/>
      <c r="K74" s="96" t="str">
        <f t="shared" si="3"/>
        <v/>
      </c>
      <c r="L74" s="97"/>
      <c r="M74" s="92"/>
      <c r="N74" s="97"/>
      <c r="O74" s="97"/>
      <c r="P74" s="98"/>
    </row>
    <row r="75" spans="1:16" s="88" customFormat="1" ht="12.75" x14ac:dyDescent="0.2">
      <c r="A75" s="77">
        <v>64</v>
      </c>
      <c r="B75" s="78">
        <v>2</v>
      </c>
      <c r="C75" s="78">
        <v>2064</v>
      </c>
      <c r="D75" s="79"/>
      <c r="E75" s="80"/>
      <c r="F75" s="80"/>
      <c r="G75" s="81"/>
      <c r="H75" s="82" t="str">
        <f t="shared" ca="1" si="2"/>
        <v/>
      </c>
      <c r="I75" s="83"/>
      <c r="J75" s="84"/>
      <c r="K75" s="85" t="str">
        <f t="shared" si="3"/>
        <v/>
      </c>
      <c r="L75" s="86"/>
      <c r="M75" s="80"/>
      <c r="N75" s="86"/>
      <c r="O75" s="80"/>
      <c r="P75" s="87"/>
    </row>
    <row r="76" spans="1:16" s="88" customFormat="1" ht="12.75" x14ac:dyDescent="0.2">
      <c r="A76" s="102">
        <v>65</v>
      </c>
      <c r="B76" s="103">
        <v>2</v>
      </c>
      <c r="C76" s="103">
        <v>2065</v>
      </c>
      <c r="D76" s="104"/>
      <c r="E76" s="105"/>
      <c r="F76" s="105"/>
      <c r="G76" s="106"/>
      <c r="H76" s="107" t="str">
        <f t="shared" ca="1" si="2"/>
        <v/>
      </c>
      <c r="I76" s="108"/>
      <c r="J76" s="108"/>
      <c r="K76" s="109" t="str">
        <f t="shared" si="3"/>
        <v/>
      </c>
      <c r="L76" s="110"/>
      <c r="M76" s="105"/>
      <c r="N76" s="110"/>
      <c r="O76" s="110"/>
      <c r="P76" s="111"/>
    </row>
  </sheetData>
  <sheetProtection algorithmName="SHA-512" hashValue="hYCClqoixceA/9EwtvCp3q75bA/RE+MpEztDeojsboZtUooCJVJQQB/UMU/guKdSPFn8+NaPFlbdeFlIAWEThA==" saltValue="G6BOk//yrNz88dANq0x0rQ==" spinCount="100000" sheet="1" objects="1" scenarios="1" formatColumns="0" selectLockedCells="1"/>
  <mergeCells count="7">
    <mergeCell ref="D1:L1"/>
    <mergeCell ref="K8:P9"/>
    <mergeCell ref="E4:M4"/>
    <mergeCell ref="E6:M6"/>
    <mergeCell ref="E5:M5"/>
    <mergeCell ref="E8:G8"/>
    <mergeCell ref="E9:G9"/>
  </mergeCells>
  <dataValidations count="8">
    <dataValidation type="list" allowBlank="1" showInputMessage="1" showErrorMessage="1" sqref="E9">
      <formula1>Country</formula1>
    </dataValidation>
    <dataValidation type="list" showInputMessage="1" showErrorMessage="1" errorTitle="Data not correct" error="Please enter correct data for participant." sqref="M13:M76">
      <formula1>Grades</formula1>
    </dataValidation>
    <dataValidation type="date" allowBlank="1" showInputMessage="1" showErrorMessage="1" errorTitle="Data not correct" error="Please enter correct data for participant." sqref="G13:G76">
      <formula1>14611</formula1>
      <formula2>TODAY()</formula2>
    </dataValidation>
    <dataValidation type="whole" allowBlank="1" showInputMessage="1" showErrorMessage="1" errorTitle="Data not correct" error="Please enter correct data for participant." sqref="J13:J76">
      <formula1>50</formula1>
      <formula2>240</formula2>
    </dataValidation>
    <dataValidation type="list" allowBlank="1" showInputMessage="1" showErrorMessage="1" errorTitle="Data not correct" error="Please enter correct data for participant." sqref="F13:F76">
      <formula1>Gender</formula1>
    </dataValidation>
    <dataValidation type="list" allowBlank="1" showInputMessage="1" showErrorMessage="1" sqref="N13:N76">
      <formula1>CategoriesKumite</formula1>
    </dataValidation>
    <dataValidation type="list" allowBlank="1" showInputMessage="1" showErrorMessage="1" sqref="O13:O76">
      <formula1>CategoriesKata</formula1>
    </dataValidation>
    <dataValidation type="whole" allowBlank="1" showInputMessage="1" showErrorMessage="1" errorTitle="Data not correct" error="Please enter correct data for participant." sqref="I13:I76">
      <formula1>10</formula1>
      <formula2>180</formula2>
    </dataValidation>
  </dataValidations>
  <pageMargins left="0.7" right="0.7" top="0.75" bottom="0.75" header="0.3" footer="0.3"/>
  <pageSetup paperSize="9" scale="57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selection activeCell="H12" sqref="H12"/>
    </sheetView>
  </sheetViews>
  <sheetFormatPr defaultColWidth="9.140625" defaultRowHeight="15" x14ac:dyDescent="0.25"/>
  <cols>
    <col min="1" max="1" width="23" customWidth="1"/>
    <col min="2" max="2" width="16" customWidth="1"/>
    <col min="3" max="3" width="5.7109375" customWidth="1"/>
    <col min="4" max="4" width="11.42578125" bestFit="1" customWidth="1"/>
    <col min="5" max="5" width="6.42578125" bestFit="1" customWidth="1"/>
    <col min="6" max="6" width="7.28515625" bestFit="1" customWidth="1"/>
    <col min="7" max="7" width="7.7109375" bestFit="1" customWidth="1"/>
    <col min="8" max="8" width="15" customWidth="1"/>
    <col min="9" max="9" width="5.42578125" customWidth="1"/>
    <col min="10" max="10" width="21.140625" bestFit="1" customWidth="1"/>
    <col min="11" max="11" width="5" bestFit="1" customWidth="1"/>
    <col min="12" max="12" width="14.28515625" bestFit="1" customWidth="1"/>
  </cols>
  <sheetData>
    <row r="1" spans="1:13" ht="26.25" x14ac:dyDescent="0.4">
      <c r="A1" s="11" t="s">
        <v>20</v>
      </c>
      <c r="B1" s="12"/>
      <c r="C1" s="12"/>
      <c r="D1" s="12"/>
      <c r="E1" s="12"/>
      <c r="F1" s="12"/>
      <c r="G1" s="12"/>
      <c r="H1" s="12"/>
      <c r="I1" s="12"/>
      <c r="J1" s="13"/>
    </row>
    <row r="2" spans="1:13" x14ac:dyDescent="0.25">
      <c r="A2" s="14"/>
      <c r="B2" s="7"/>
      <c r="C2" s="7"/>
      <c r="D2" s="7"/>
      <c r="E2" s="7"/>
      <c r="F2" s="7"/>
      <c r="G2" s="7"/>
      <c r="H2" s="7" t="s">
        <v>8</v>
      </c>
      <c r="I2" s="7"/>
      <c r="J2" s="15"/>
    </row>
    <row r="3" spans="1:13" x14ac:dyDescent="0.25">
      <c r="A3" s="9" t="s">
        <v>14</v>
      </c>
      <c r="B3" s="138" t="s">
        <v>154</v>
      </c>
      <c r="C3" s="138"/>
      <c r="D3" s="138"/>
      <c r="E3" s="138"/>
      <c r="F3" s="138"/>
      <c r="G3" s="139"/>
      <c r="H3" s="20">
        <v>4</v>
      </c>
      <c r="I3" s="21"/>
      <c r="J3" s="22"/>
      <c r="K3" s="22"/>
      <c r="L3" s="22"/>
      <c r="M3" s="22"/>
    </row>
    <row r="4" spans="1:13" x14ac:dyDescent="0.25">
      <c r="A4" s="10" t="s">
        <v>21</v>
      </c>
      <c r="B4" s="140" t="s">
        <v>155</v>
      </c>
      <c r="C4" s="136"/>
      <c r="D4" s="136"/>
      <c r="E4" s="136"/>
      <c r="F4" s="136"/>
      <c r="G4" s="137"/>
      <c r="H4" s="14"/>
      <c r="I4" s="7"/>
      <c r="J4" s="7"/>
      <c r="K4" s="7"/>
      <c r="L4" s="7"/>
      <c r="M4" s="7"/>
    </row>
    <row r="5" spans="1:13" x14ac:dyDescent="0.25">
      <c r="A5" s="10" t="s">
        <v>16</v>
      </c>
      <c r="B5" s="136" t="s">
        <v>156</v>
      </c>
      <c r="C5" s="136"/>
      <c r="D5" s="136"/>
      <c r="E5" s="136"/>
      <c r="F5" s="136"/>
      <c r="G5" s="137"/>
      <c r="H5" s="7"/>
      <c r="I5" s="7"/>
      <c r="J5" s="15"/>
    </row>
    <row r="6" spans="1:13" x14ac:dyDescent="0.25">
      <c r="A6" s="10" t="s">
        <v>22</v>
      </c>
      <c r="B6" s="136" t="s">
        <v>157</v>
      </c>
      <c r="C6" s="136"/>
      <c r="D6" s="136"/>
      <c r="E6" s="136"/>
      <c r="F6" s="136"/>
      <c r="G6" s="137"/>
      <c r="H6" s="7"/>
      <c r="I6" s="7"/>
      <c r="J6" s="15"/>
    </row>
    <row r="7" spans="1:13" ht="49.5" customHeight="1" x14ac:dyDescent="0.25">
      <c r="A7" s="8" t="s">
        <v>23</v>
      </c>
      <c r="B7" s="141" t="s">
        <v>158</v>
      </c>
      <c r="C7" s="142"/>
      <c r="D7" s="142"/>
      <c r="E7" s="142"/>
      <c r="F7" s="142"/>
      <c r="G7" s="143"/>
      <c r="H7" s="7"/>
      <c r="I7" s="7"/>
      <c r="J7" s="15"/>
    </row>
    <row r="8" spans="1:13" x14ac:dyDescent="0.25">
      <c r="A8" s="16"/>
      <c r="B8" s="17"/>
      <c r="C8" s="7"/>
      <c r="D8" s="7"/>
      <c r="E8" s="7"/>
      <c r="F8" s="7"/>
      <c r="G8" s="7"/>
      <c r="H8" s="7"/>
      <c r="I8" s="7"/>
      <c r="J8" s="15"/>
    </row>
    <row r="9" spans="1:13" x14ac:dyDescent="0.25">
      <c r="C9" s="134" t="s">
        <v>7</v>
      </c>
      <c r="D9" s="135"/>
      <c r="E9" s="134" t="s">
        <v>9</v>
      </c>
      <c r="F9" s="135"/>
      <c r="G9" s="134" t="s">
        <v>10</v>
      </c>
      <c r="H9" s="135"/>
      <c r="I9" s="134" t="s">
        <v>12</v>
      </c>
      <c r="J9" s="135"/>
      <c r="K9" s="134" t="s">
        <v>13</v>
      </c>
      <c r="L9" s="135"/>
      <c r="M9" s="13"/>
    </row>
    <row r="10" spans="1:13" x14ac:dyDescent="0.25">
      <c r="C10" s="5" t="s">
        <v>8</v>
      </c>
      <c r="D10" s="6" t="s">
        <v>11</v>
      </c>
      <c r="E10" s="5" t="s">
        <v>8</v>
      </c>
      <c r="F10" s="6" t="s">
        <v>11</v>
      </c>
      <c r="G10" s="5" t="s">
        <v>8</v>
      </c>
      <c r="H10" s="6" t="s">
        <v>11</v>
      </c>
      <c r="I10" s="5" t="s">
        <v>8</v>
      </c>
      <c r="J10" s="6" t="s">
        <v>11</v>
      </c>
      <c r="K10" s="5" t="s">
        <v>8</v>
      </c>
      <c r="L10" s="6" t="s">
        <v>11</v>
      </c>
      <c r="M10" s="15"/>
    </row>
    <row r="11" spans="1:13" x14ac:dyDescent="0.25">
      <c r="C11" s="1">
        <v>39</v>
      </c>
      <c r="D11" s="2" t="s">
        <v>47</v>
      </c>
      <c r="E11" s="1">
        <v>0</v>
      </c>
      <c r="F11" s="2" t="s">
        <v>83</v>
      </c>
      <c r="G11" s="1">
        <v>2</v>
      </c>
      <c r="H11" s="2" t="s">
        <v>102</v>
      </c>
      <c r="I11" s="1">
        <v>436</v>
      </c>
      <c r="J11" s="2" t="s">
        <v>105</v>
      </c>
      <c r="K11" s="1">
        <v>424</v>
      </c>
      <c r="L11" s="2" t="s">
        <v>139</v>
      </c>
      <c r="M11" s="15"/>
    </row>
    <row r="12" spans="1:13" x14ac:dyDescent="0.25">
      <c r="C12" s="1">
        <v>3</v>
      </c>
      <c r="D12" s="2" t="s">
        <v>48</v>
      </c>
      <c r="E12" s="1">
        <v>1</v>
      </c>
      <c r="F12" s="2" t="s">
        <v>84</v>
      </c>
      <c r="G12" s="1">
        <v>1</v>
      </c>
      <c r="H12" s="2" t="s">
        <v>103</v>
      </c>
      <c r="I12" s="1">
        <v>386</v>
      </c>
      <c r="J12" s="2" t="s">
        <v>106</v>
      </c>
      <c r="K12" s="1">
        <v>420</v>
      </c>
      <c r="L12" s="2" t="s">
        <v>140</v>
      </c>
      <c r="M12" s="15"/>
    </row>
    <row r="13" spans="1:13" ht="30" x14ac:dyDescent="0.25">
      <c r="C13" s="1">
        <v>18</v>
      </c>
      <c r="D13" s="2" t="s">
        <v>49</v>
      </c>
      <c r="E13" s="1">
        <v>2</v>
      </c>
      <c r="F13" s="2" t="s">
        <v>85</v>
      </c>
      <c r="G13" s="1">
        <v>3</v>
      </c>
      <c r="H13" s="148" t="s">
        <v>104</v>
      </c>
      <c r="I13" s="1">
        <v>387</v>
      </c>
      <c r="J13" s="2" t="s">
        <v>107</v>
      </c>
      <c r="K13" s="1">
        <v>422</v>
      </c>
      <c r="L13" s="2" t="s">
        <v>141</v>
      </c>
      <c r="M13" s="15"/>
    </row>
    <row r="14" spans="1:13" x14ac:dyDescent="0.25">
      <c r="C14" s="1">
        <v>8</v>
      </c>
      <c r="D14" s="2" t="s">
        <v>50</v>
      </c>
      <c r="E14" s="1">
        <v>3</v>
      </c>
      <c r="F14" s="2" t="s">
        <v>86</v>
      </c>
      <c r="G14" s="1"/>
      <c r="H14" s="2"/>
      <c r="I14" s="1">
        <v>388</v>
      </c>
      <c r="J14" s="2" t="s">
        <v>108</v>
      </c>
      <c r="K14" s="1">
        <v>425</v>
      </c>
      <c r="L14" s="2" t="s">
        <v>142</v>
      </c>
      <c r="M14" s="15"/>
    </row>
    <row r="15" spans="1:13" x14ac:dyDescent="0.25">
      <c r="C15" s="1">
        <v>15</v>
      </c>
      <c r="D15" s="2" t="s">
        <v>51</v>
      </c>
      <c r="E15" s="1">
        <v>4</v>
      </c>
      <c r="F15" s="2" t="s">
        <v>87</v>
      </c>
      <c r="G15" s="1"/>
      <c r="H15" s="2"/>
      <c r="I15" s="1">
        <v>389</v>
      </c>
      <c r="J15" s="2" t="s">
        <v>109</v>
      </c>
      <c r="K15" s="1">
        <v>423</v>
      </c>
      <c r="L15" s="2" t="s">
        <v>143</v>
      </c>
      <c r="M15" s="15"/>
    </row>
    <row r="16" spans="1:13" x14ac:dyDescent="0.25">
      <c r="C16" s="1">
        <v>38</v>
      </c>
      <c r="D16" s="2" t="s">
        <v>52</v>
      </c>
      <c r="E16" s="1">
        <v>5</v>
      </c>
      <c r="F16" s="2" t="s">
        <v>88</v>
      </c>
      <c r="G16" s="1"/>
      <c r="H16" s="2"/>
      <c r="I16" s="1">
        <v>390</v>
      </c>
      <c r="J16" s="2" t="s">
        <v>110</v>
      </c>
      <c r="K16" s="1">
        <v>426</v>
      </c>
      <c r="L16" s="2" t="s">
        <v>144</v>
      </c>
      <c r="M16" s="15"/>
    </row>
    <row r="17" spans="3:13" x14ac:dyDescent="0.25">
      <c r="C17" s="1">
        <v>16</v>
      </c>
      <c r="D17" s="2" t="s">
        <v>53</v>
      </c>
      <c r="E17" s="1">
        <v>6</v>
      </c>
      <c r="F17" s="2" t="s">
        <v>89</v>
      </c>
      <c r="G17" s="1"/>
      <c r="H17" s="2"/>
      <c r="I17" s="1">
        <v>391</v>
      </c>
      <c r="J17" s="2" t="s">
        <v>111</v>
      </c>
      <c r="K17" s="1">
        <v>419</v>
      </c>
      <c r="L17" s="2" t="s">
        <v>145</v>
      </c>
      <c r="M17" s="15"/>
    </row>
    <row r="18" spans="3:13" x14ac:dyDescent="0.25">
      <c r="C18" s="1">
        <v>19</v>
      </c>
      <c r="D18" s="2" t="s">
        <v>54</v>
      </c>
      <c r="E18" s="1">
        <v>7</v>
      </c>
      <c r="F18" s="2" t="s">
        <v>90</v>
      </c>
      <c r="G18" s="1"/>
      <c r="H18" s="2"/>
      <c r="I18" s="1">
        <v>392</v>
      </c>
      <c r="J18" s="2" t="s">
        <v>112</v>
      </c>
      <c r="K18" s="1">
        <v>427</v>
      </c>
      <c r="L18" s="2" t="s">
        <v>146</v>
      </c>
      <c r="M18" s="15"/>
    </row>
    <row r="19" spans="3:13" x14ac:dyDescent="0.25">
      <c r="C19" s="1">
        <v>11</v>
      </c>
      <c r="D19" s="2" t="s">
        <v>55</v>
      </c>
      <c r="E19" s="1">
        <v>8</v>
      </c>
      <c r="F19" s="2" t="s">
        <v>91</v>
      </c>
      <c r="G19" s="1"/>
      <c r="H19" s="2"/>
      <c r="I19" s="1">
        <v>393</v>
      </c>
      <c r="J19" s="2" t="s">
        <v>113</v>
      </c>
      <c r="K19" s="1">
        <v>428</v>
      </c>
      <c r="L19" s="2" t="s">
        <v>147</v>
      </c>
      <c r="M19" s="15"/>
    </row>
    <row r="20" spans="3:13" x14ac:dyDescent="0.25">
      <c r="C20" s="1">
        <v>27</v>
      </c>
      <c r="D20" s="2" t="s">
        <v>56</v>
      </c>
      <c r="E20" s="1">
        <v>9</v>
      </c>
      <c r="F20" s="2" t="s">
        <v>92</v>
      </c>
      <c r="G20" s="1"/>
      <c r="H20" s="2"/>
      <c r="I20" s="1">
        <v>394</v>
      </c>
      <c r="J20" s="2" t="s">
        <v>114</v>
      </c>
      <c r="K20" s="1">
        <v>429</v>
      </c>
      <c r="L20" s="2" t="s">
        <v>148</v>
      </c>
      <c r="M20" s="15"/>
    </row>
    <row r="21" spans="3:13" x14ac:dyDescent="0.25">
      <c r="C21" s="1">
        <v>33</v>
      </c>
      <c r="D21" s="2" t="s">
        <v>57</v>
      </c>
      <c r="E21" s="1">
        <v>18</v>
      </c>
      <c r="F21" s="2" t="s">
        <v>93</v>
      </c>
      <c r="G21" s="1"/>
      <c r="H21" s="2"/>
      <c r="I21" s="1">
        <v>395</v>
      </c>
      <c r="J21" s="2" t="s">
        <v>115</v>
      </c>
      <c r="K21" s="1">
        <v>430</v>
      </c>
      <c r="L21" s="2" t="s">
        <v>149</v>
      </c>
      <c r="M21" s="15"/>
    </row>
    <row r="22" spans="3:13" x14ac:dyDescent="0.25">
      <c r="C22" s="1">
        <v>29</v>
      </c>
      <c r="D22" s="2" t="s">
        <v>58</v>
      </c>
      <c r="E22" s="1">
        <v>10</v>
      </c>
      <c r="F22" s="2" t="s">
        <v>94</v>
      </c>
      <c r="G22" s="1"/>
      <c r="H22" s="2"/>
      <c r="I22" s="1">
        <v>396</v>
      </c>
      <c r="J22" s="2" t="s">
        <v>116</v>
      </c>
      <c r="K22" s="1">
        <v>431</v>
      </c>
      <c r="L22" s="2" t="s">
        <v>150</v>
      </c>
      <c r="M22" s="15"/>
    </row>
    <row r="23" spans="3:13" x14ac:dyDescent="0.25">
      <c r="C23" s="1">
        <v>20</v>
      </c>
      <c r="D23" s="2" t="s">
        <v>59</v>
      </c>
      <c r="E23" s="1">
        <v>11</v>
      </c>
      <c r="F23" s="2" t="s">
        <v>95</v>
      </c>
      <c r="G23" s="1"/>
      <c r="H23" s="2"/>
      <c r="I23" s="1">
        <v>397</v>
      </c>
      <c r="J23" s="2" t="s">
        <v>117</v>
      </c>
      <c r="K23" s="1">
        <v>432</v>
      </c>
      <c r="L23" s="2" t="s">
        <v>151</v>
      </c>
      <c r="M23" s="15"/>
    </row>
    <row r="24" spans="3:13" x14ac:dyDescent="0.25">
      <c r="C24" s="1">
        <v>2</v>
      </c>
      <c r="D24" s="2" t="s">
        <v>60</v>
      </c>
      <c r="E24" s="1">
        <v>12</v>
      </c>
      <c r="F24" s="2" t="s">
        <v>96</v>
      </c>
      <c r="G24" s="1"/>
      <c r="H24" s="2"/>
      <c r="I24" s="1">
        <v>408</v>
      </c>
      <c r="J24" s="2" t="s">
        <v>118</v>
      </c>
      <c r="K24" s="1">
        <v>433</v>
      </c>
      <c r="L24" s="2" t="s">
        <v>152</v>
      </c>
      <c r="M24" s="15"/>
    </row>
    <row r="25" spans="3:13" x14ac:dyDescent="0.25">
      <c r="C25" s="1">
        <v>25</v>
      </c>
      <c r="D25" s="2" t="s">
        <v>61</v>
      </c>
      <c r="E25" s="1">
        <v>13</v>
      </c>
      <c r="F25" s="2" t="s">
        <v>97</v>
      </c>
      <c r="G25" s="1"/>
      <c r="H25" s="2"/>
      <c r="I25" s="1">
        <v>409</v>
      </c>
      <c r="J25" s="2" t="s">
        <v>119</v>
      </c>
      <c r="K25" s="1">
        <v>434</v>
      </c>
      <c r="L25" s="2" t="s">
        <v>153</v>
      </c>
      <c r="M25" s="15"/>
    </row>
    <row r="26" spans="3:13" x14ac:dyDescent="0.25">
      <c r="C26" s="1">
        <v>22</v>
      </c>
      <c r="D26" s="2" t="s">
        <v>62</v>
      </c>
      <c r="E26" s="1">
        <v>14</v>
      </c>
      <c r="F26" s="2" t="s">
        <v>98</v>
      </c>
      <c r="G26" s="1"/>
      <c r="H26" s="2"/>
      <c r="I26" s="1">
        <v>410</v>
      </c>
      <c r="J26" s="2" t="s">
        <v>120</v>
      </c>
      <c r="K26" s="1"/>
      <c r="L26" s="2"/>
      <c r="M26" s="15"/>
    </row>
    <row r="27" spans="3:13" x14ac:dyDescent="0.25">
      <c r="C27" s="1">
        <v>14</v>
      </c>
      <c r="D27" s="2" t="s">
        <v>63</v>
      </c>
      <c r="E27" s="1">
        <v>15</v>
      </c>
      <c r="F27" s="2" t="s">
        <v>99</v>
      </c>
      <c r="G27" s="1"/>
      <c r="H27" s="2"/>
      <c r="I27" s="1">
        <v>411</v>
      </c>
      <c r="J27" s="2" t="s">
        <v>121</v>
      </c>
      <c r="K27" s="1"/>
      <c r="L27" s="2"/>
      <c r="M27" s="15"/>
    </row>
    <row r="28" spans="3:13" x14ac:dyDescent="0.25">
      <c r="C28" s="1">
        <v>26</v>
      </c>
      <c r="D28" s="2" t="s">
        <v>64</v>
      </c>
      <c r="E28" s="1">
        <v>16</v>
      </c>
      <c r="F28" s="2" t="s">
        <v>100</v>
      </c>
      <c r="G28" s="1"/>
      <c r="H28" s="2"/>
      <c r="I28" s="1">
        <v>412</v>
      </c>
      <c r="J28" s="2" t="s">
        <v>122</v>
      </c>
      <c r="K28" s="1"/>
      <c r="L28" s="2"/>
      <c r="M28" s="15"/>
    </row>
    <row r="29" spans="3:13" x14ac:dyDescent="0.25">
      <c r="C29" s="1">
        <v>10</v>
      </c>
      <c r="D29" s="2" t="s">
        <v>65</v>
      </c>
      <c r="E29" s="1">
        <v>17</v>
      </c>
      <c r="F29" s="2" t="s">
        <v>101</v>
      </c>
      <c r="G29" s="1"/>
      <c r="H29" s="2"/>
      <c r="I29" s="1">
        <v>413</v>
      </c>
      <c r="J29" s="2" t="s">
        <v>123</v>
      </c>
      <c r="K29" s="1"/>
      <c r="L29" s="2"/>
      <c r="M29" s="15"/>
    </row>
    <row r="30" spans="3:13" x14ac:dyDescent="0.25">
      <c r="C30" s="1">
        <v>23</v>
      </c>
      <c r="D30" s="2" t="s">
        <v>66</v>
      </c>
      <c r="E30" s="1"/>
      <c r="F30" s="2"/>
      <c r="G30" s="1"/>
      <c r="H30" s="2"/>
      <c r="I30" s="1">
        <v>398</v>
      </c>
      <c r="J30" s="2" t="s">
        <v>124</v>
      </c>
      <c r="K30" s="1"/>
      <c r="L30" s="2"/>
      <c r="M30" s="15"/>
    </row>
    <row r="31" spans="3:13" x14ac:dyDescent="0.25">
      <c r="C31" s="1">
        <v>5</v>
      </c>
      <c r="D31" s="2" t="s">
        <v>67</v>
      </c>
      <c r="E31" s="1"/>
      <c r="F31" s="2"/>
      <c r="G31" s="1"/>
      <c r="H31" s="2"/>
      <c r="I31" s="1">
        <v>399</v>
      </c>
      <c r="J31" s="2" t="s">
        <v>125</v>
      </c>
      <c r="K31" s="1"/>
      <c r="L31" s="2"/>
      <c r="M31" s="15"/>
    </row>
    <row r="32" spans="3:13" x14ac:dyDescent="0.25">
      <c r="C32" s="1">
        <v>12</v>
      </c>
      <c r="D32" s="2" t="s">
        <v>68</v>
      </c>
      <c r="E32" s="1"/>
      <c r="F32" s="2"/>
      <c r="G32" s="1"/>
      <c r="H32" s="2"/>
      <c r="I32" s="1">
        <v>400</v>
      </c>
      <c r="J32" s="2" t="s">
        <v>126</v>
      </c>
      <c r="K32" s="1"/>
      <c r="L32" s="2"/>
      <c r="M32" s="15"/>
    </row>
    <row r="33" spans="3:13" x14ac:dyDescent="0.25">
      <c r="C33" s="1">
        <v>4</v>
      </c>
      <c r="D33" s="2" t="s">
        <v>69</v>
      </c>
      <c r="E33" s="1"/>
      <c r="F33" s="2"/>
      <c r="G33" s="1"/>
      <c r="H33" s="2"/>
      <c r="I33" s="1">
        <v>403</v>
      </c>
      <c r="J33" s="2" t="s">
        <v>127</v>
      </c>
      <c r="K33" s="1"/>
      <c r="L33" s="2"/>
      <c r="M33" s="15"/>
    </row>
    <row r="34" spans="3:13" x14ac:dyDescent="0.25">
      <c r="C34" s="1">
        <v>24</v>
      </c>
      <c r="D34" s="2" t="s">
        <v>70</v>
      </c>
      <c r="E34" s="1"/>
      <c r="F34" s="2"/>
      <c r="G34" s="1"/>
      <c r="H34" s="2"/>
      <c r="I34" s="1">
        <v>402</v>
      </c>
      <c r="J34" s="2" t="s">
        <v>128</v>
      </c>
      <c r="K34" s="1"/>
      <c r="L34" s="2"/>
      <c r="M34" s="15"/>
    </row>
    <row r="35" spans="3:13" x14ac:dyDescent="0.25">
      <c r="C35" s="1">
        <v>21</v>
      </c>
      <c r="D35" s="2" t="s">
        <v>71</v>
      </c>
      <c r="E35" s="1"/>
      <c r="F35" s="2"/>
      <c r="G35" s="1"/>
      <c r="H35" s="2"/>
      <c r="I35" s="1">
        <v>401</v>
      </c>
      <c r="J35" s="2" t="s">
        <v>129</v>
      </c>
      <c r="K35" s="1"/>
      <c r="L35" s="2"/>
      <c r="M35" s="15"/>
    </row>
    <row r="36" spans="3:13" x14ac:dyDescent="0.25">
      <c r="C36" s="1">
        <v>31</v>
      </c>
      <c r="D36" s="2" t="s">
        <v>72</v>
      </c>
      <c r="E36" s="1"/>
      <c r="F36" s="2"/>
      <c r="G36" s="1"/>
      <c r="H36" s="2"/>
      <c r="I36" s="1">
        <v>404</v>
      </c>
      <c r="J36" s="2" t="s">
        <v>130</v>
      </c>
      <c r="K36" s="1"/>
      <c r="L36" s="2"/>
      <c r="M36" s="15"/>
    </row>
    <row r="37" spans="3:13" x14ac:dyDescent="0.25">
      <c r="C37" s="1">
        <v>30</v>
      </c>
      <c r="D37" s="2" t="s">
        <v>73</v>
      </c>
      <c r="E37" s="1"/>
      <c r="F37" s="2"/>
      <c r="G37" s="1"/>
      <c r="H37" s="2"/>
      <c r="I37" s="1">
        <v>406</v>
      </c>
      <c r="J37" s="2" t="s">
        <v>131</v>
      </c>
      <c r="K37" s="1"/>
      <c r="L37" s="2"/>
      <c r="M37" s="15"/>
    </row>
    <row r="38" spans="3:13" x14ac:dyDescent="0.25">
      <c r="C38" s="1">
        <v>6</v>
      </c>
      <c r="D38" s="2" t="s">
        <v>74</v>
      </c>
      <c r="E38" s="1"/>
      <c r="F38" s="2"/>
      <c r="G38" s="1"/>
      <c r="H38" s="2"/>
      <c r="I38" s="1">
        <v>405</v>
      </c>
      <c r="J38" s="2" t="s">
        <v>132</v>
      </c>
      <c r="K38" s="1"/>
      <c r="L38" s="2"/>
      <c r="M38" s="15"/>
    </row>
    <row r="39" spans="3:13" x14ac:dyDescent="0.25">
      <c r="C39" s="1">
        <v>9</v>
      </c>
      <c r="D39" s="2" t="s">
        <v>75</v>
      </c>
      <c r="E39" s="1"/>
      <c r="F39" s="2"/>
      <c r="G39" s="1"/>
      <c r="H39" s="2"/>
      <c r="I39" s="1">
        <v>407</v>
      </c>
      <c r="J39" s="2" t="s">
        <v>133</v>
      </c>
      <c r="K39" s="1"/>
      <c r="L39" s="2"/>
      <c r="M39" s="15"/>
    </row>
    <row r="40" spans="3:13" x14ac:dyDescent="0.25">
      <c r="C40" s="1">
        <v>32</v>
      </c>
      <c r="D40" s="2" t="s">
        <v>76</v>
      </c>
      <c r="E40" s="1"/>
      <c r="F40" s="2"/>
      <c r="G40" s="1"/>
      <c r="H40" s="2"/>
      <c r="I40" s="1">
        <v>418</v>
      </c>
      <c r="J40" s="2" t="s">
        <v>134</v>
      </c>
      <c r="K40" s="1"/>
      <c r="L40" s="2"/>
      <c r="M40" s="15"/>
    </row>
    <row r="41" spans="3:13" x14ac:dyDescent="0.25">
      <c r="C41" s="1">
        <v>28</v>
      </c>
      <c r="D41" s="2" t="s">
        <v>77</v>
      </c>
      <c r="E41" s="1"/>
      <c r="F41" s="2"/>
      <c r="G41" s="1"/>
      <c r="H41" s="2"/>
      <c r="I41" s="1">
        <v>417</v>
      </c>
      <c r="J41" s="2" t="s">
        <v>135</v>
      </c>
      <c r="K41" s="1"/>
      <c r="L41" s="2"/>
      <c r="M41" s="15"/>
    </row>
    <row r="42" spans="3:13" x14ac:dyDescent="0.25">
      <c r="C42" s="1">
        <v>7</v>
      </c>
      <c r="D42" s="2" t="s">
        <v>78</v>
      </c>
      <c r="E42" s="1"/>
      <c r="F42" s="2"/>
      <c r="G42" s="1"/>
      <c r="H42" s="2"/>
      <c r="I42" s="1">
        <v>416</v>
      </c>
      <c r="J42" s="2" t="s">
        <v>136</v>
      </c>
      <c r="K42" s="1"/>
      <c r="L42" s="2"/>
      <c r="M42" s="15"/>
    </row>
    <row r="43" spans="3:13" x14ac:dyDescent="0.25">
      <c r="C43" s="1">
        <v>1</v>
      </c>
      <c r="D43" s="2" t="s">
        <v>79</v>
      </c>
      <c r="E43" s="1"/>
      <c r="F43" s="2"/>
      <c r="G43" s="1"/>
      <c r="H43" s="2"/>
      <c r="I43" s="1">
        <v>415</v>
      </c>
      <c r="J43" s="2" t="s">
        <v>137</v>
      </c>
      <c r="K43" s="1"/>
      <c r="L43" s="2"/>
      <c r="M43" s="15"/>
    </row>
    <row r="44" spans="3:13" x14ac:dyDescent="0.25">
      <c r="C44" s="1">
        <v>35</v>
      </c>
      <c r="D44" s="2" t="s">
        <v>80</v>
      </c>
      <c r="E44" s="1"/>
      <c r="F44" s="2"/>
      <c r="G44" s="1"/>
      <c r="H44" s="2"/>
      <c r="I44" s="1">
        <v>414</v>
      </c>
      <c r="J44" s="2" t="s">
        <v>138</v>
      </c>
      <c r="K44" s="1"/>
      <c r="L44" s="2"/>
      <c r="M44" s="15"/>
    </row>
    <row r="45" spans="3:13" x14ac:dyDescent="0.25">
      <c r="C45" s="1">
        <v>13</v>
      </c>
      <c r="D45" s="2" t="s">
        <v>81</v>
      </c>
      <c r="E45" s="1"/>
      <c r="F45" s="2"/>
      <c r="G45" s="1"/>
      <c r="H45" s="2"/>
      <c r="I45" s="1"/>
      <c r="J45" s="2"/>
      <c r="K45" s="1"/>
      <c r="L45" s="2"/>
      <c r="M45" s="15"/>
    </row>
    <row r="46" spans="3:13" x14ac:dyDescent="0.25">
      <c r="C46" s="1">
        <v>37</v>
      </c>
      <c r="D46" s="2" t="s">
        <v>82</v>
      </c>
      <c r="E46" s="1"/>
      <c r="F46" s="2"/>
      <c r="G46" s="1"/>
      <c r="H46" s="2"/>
      <c r="I46" s="1"/>
      <c r="J46" s="2"/>
      <c r="K46" s="1"/>
      <c r="L46" s="2"/>
      <c r="M46" s="15"/>
    </row>
    <row r="47" spans="3:13" x14ac:dyDescent="0.25">
      <c r="C47" s="1"/>
      <c r="D47" s="2"/>
      <c r="E47" s="1"/>
      <c r="F47" s="2"/>
      <c r="G47" s="1"/>
      <c r="H47" s="2"/>
      <c r="I47" s="1"/>
      <c r="J47" s="2"/>
      <c r="K47" s="1"/>
      <c r="L47" s="2"/>
      <c r="M47" s="15"/>
    </row>
    <row r="48" spans="3:13" x14ac:dyDescent="0.25">
      <c r="C48" s="1"/>
      <c r="D48" s="2"/>
      <c r="E48" s="1"/>
      <c r="F48" s="2"/>
      <c r="G48" s="1"/>
      <c r="H48" s="2"/>
      <c r="I48" s="1"/>
      <c r="J48" s="2"/>
      <c r="K48" s="1"/>
      <c r="L48" s="2"/>
      <c r="M48" s="15"/>
    </row>
    <row r="49" spans="3:13" x14ac:dyDescent="0.25">
      <c r="C49" s="1"/>
      <c r="D49" s="2"/>
      <c r="E49" s="1"/>
      <c r="F49" s="2"/>
      <c r="G49" s="1"/>
      <c r="H49" s="2"/>
      <c r="I49" s="1"/>
      <c r="J49" s="2"/>
      <c r="K49" s="1"/>
      <c r="L49" s="2"/>
      <c r="M49" s="15"/>
    </row>
    <row r="50" spans="3:13" x14ac:dyDescent="0.25">
      <c r="C50" s="1"/>
      <c r="D50" s="2"/>
      <c r="E50" s="1"/>
      <c r="F50" s="2"/>
      <c r="G50" s="1"/>
      <c r="H50" s="2"/>
      <c r="I50" s="1"/>
      <c r="J50" s="2"/>
      <c r="K50" s="1"/>
      <c r="L50" s="2"/>
      <c r="M50" s="15"/>
    </row>
    <row r="51" spans="3:13" x14ac:dyDescent="0.25">
      <c r="C51" s="1"/>
      <c r="D51" s="2"/>
      <c r="E51" s="1"/>
      <c r="F51" s="2"/>
      <c r="G51" s="1"/>
      <c r="H51" s="2"/>
      <c r="I51" s="1"/>
      <c r="J51" s="2"/>
      <c r="K51" s="1"/>
      <c r="L51" s="2"/>
      <c r="M51" s="15"/>
    </row>
    <row r="52" spans="3:13" x14ac:dyDescent="0.25">
      <c r="C52" s="1"/>
      <c r="D52" s="2"/>
      <c r="E52" s="1"/>
      <c r="F52" s="2"/>
      <c r="G52" s="1"/>
      <c r="H52" s="2"/>
      <c r="I52" s="1"/>
      <c r="J52" s="2"/>
      <c r="K52" s="1"/>
      <c r="L52" s="2"/>
      <c r="M52" s="15"/>
    </row>
    <row r="53" spans="3:13" x14ac:dyDescent="0.25">
      <c r="C53" s="1"/>
      <c r="D53" s="2"/>
      <c r="E53" s="1"/>
      <c r="F53" s="2"/>
      <c r="G53" s="1"/>
      <c r="H53" s="2"/>
      <c r="I53" s="1"/>
      <c r="J53" s="2"/>
      <c r="K53" s="1"/>
      <c r="L53" s="2"/>
      <c r="M53" s="15"/>
    </row>
    <row r="54" spans="3:13" x14ac:dyDescent="0.25">
      <c r="C54" s="1"/>
      <c r="D54" s="2"/>
      <c r="E54" s="1"/>
      <c r="F54" s="2"/>
      <c r="G54" s="1"/>
      <c r="H54" s="2"/>
      <c r="I54" s="1"/>
      <c r="J54" s="2"/>
      <c r="K54" s="1"/>
      <c r="L54" s="2"/>
      <c r="M54" s="15"/>
    </row>
    <row r="55" spans="3:13" x14ac:dyDescent="0.25">
      <c r="C55" s="1"/>
      <c r="D55" s="2"/>
      <c r="E55" s="1"/>
      <c r="F55" s="2"/>
      <c r="G55" s="1"/>
      <c r="H55" s="2"/>
      <c r="I55" s="1"/>
      <c r="J55" s="2"/>
      <c r="K55" s="1"/>
      <c r="L55" s="2"/>
      <c r="M55" s="15"/>
    </row>
    <row r="56" spans="3:13" x14ac:dyDescent="0.25">
      <c r="C56" s="1"/>
      <c r="D56" s="2"/>
      <c r="E56" s="1"/>
      <c r="F56" s="2"/>
      <c r="G56" s="1"/>
      <c r="H56" s="2"/>
      <c r="I56" s="1"/>
      <c r="J56" s="2"/>
      <c r="K56" s="1"/>
      <c r="L56" s="2"/>
      <c r="M56" s="15"/>
    </row>
    <row r="57" spans="3:13" x14ac:dyDescent="0.25">
      <c r="C57" s="1"/>
      <c r="D57" s="2"/>
      <c r="E57" s="1"/>
      <c r="F57" s="2"/>
      <c r="G57" s="1"/>
      <c r="H57" s="2"/>
      <c r="I57" s="1"/>
      <c r="J57" s="2"/>
      <c r="K57" s="1"/>
      <c r="L57" s="2"/>
      <c r="M57" s="15"/>
    </row>
    <row r="58" spans="3:13" x14ac:dyDescent="0.25">
      <c r="C58" s="1"/>
      <c r="D58" s="2"/>
      <c r="E58" s="1"/>
      <c r="F58" s="2"/>
      <c r="G58" s="1"/>
      <c r="H58" s="2"/>
      <c r="I58" s="1"/>
      <c r="J58" s="2"/>
      <c r="K58" s="1"/>
      <c r="L58" s="2"/>
      <c r="M58" s="15"/>
    </row>
    <row r="59" spans="3:13" x14ac:dyDescent="0.25">
      <c r="C59" s="1"/>
      <c r="D59" s="2"/>
      <c r="E59" s="1"/>
      <c r="F59" s="2"/>
      <c r="G59" s="1"/>
      <c r="H59" s="2"/>
      <c r="I59" s="1"/>
      <c r="J59" s="2"/>
      <c r="K59" s="1"/>
      <c r="L59" s="2"/>
      <c r="M59" s="15"/>
    </row>
    <row r="60" spans="3:13" x14ac:dyDescent="0.25">
      <c r="C60" s="1"/>
      <c r="D60" s="2"/>
      <c r="E60" s="1"/>
      <c r="F60" s="2"/>
      <c r="G60" s="1"/>
      <c r="H60" s="2"/>
      <c r="I60" s="1"/>
      <c r="J60" s="2"/>
      <c r="K60" s="1"/>
      <c r="L60" s="2"/>
      <c r="M60" s="15"/>
    </row>
    <row r="61" spans="3:13" x14ac:dyDescent="0.25">
      <c r="C61" s="1"/>
      <c r="D61" s="2"/>
      <c r="E61" s="1"/>
      <c r="F61" s="2"/>
      <c r="G61" s="1"/>
      <c r="H61" s="2"/>
      <c r="I61" s="1"/>
      <c r="J61" s="2"/>
      <c r="K61" s="1"/>
      <c r="L61" s="2"/>
      <c r="M61" s="15"/>
    </row>
    <row r="62" spans="3:13" x14ac:dyDescent="0.25">
      <c r="C62" s="1"/>
      <c r="D62" s="2"/>
      <c r="E62" s="1"/>
      <c r="F62" s="2"/>
      <c r="G62" s="1"/>
      <c r="H62" s="2"/>
      <c r="I62" s="1"/>
      <c r="J62" s="2"/>
      <c r="K62" s="1"/>
      <c r="L62" s="2"/>
      <c r="M62" s="15"/>
    </row>
    <row r="63" spans="3:13" x14ac:dyDescent="0.25">
      <c r="C63" s="1"/>
      <c r="D63" s="2"/>
      <c r="E63" s="1"/>
      <c r="F63" s="2"/>
      <c r="G63" s="1"/>
      <c r="H63" s="2"/>
      <c r="I63" s="1"/>
      <c r="J63" s="2"/>
      <c r="K63" s="1"/>
      <c r="L63" s="2"/>
      <c r="M63" s="15"/>
    </row>
    <row r="64" spans="3:13" x14ac:dyDescent="0.25">
      <c r="C64" s="1"/>
      <c r="D64" s="2"/>
      <c r="E64" s="1"/>
      <c r="F64" s="2"/>
      <c r="G64" s="1"/>
      <c r="H64" s="2"/>
      <c r="I64" s="1"/>
      <c r="J64" s="2"/>
      <c r="K64" s="1"/>
      <c r="L64" s="2"/>
      <c r="M64" s="15"/>
    </row>
    <row r="65" spans="3:13" x14ac:dyDescent="0.25">
      <c r="C65" s="1"/>
      <c r="D65" s="2"/>
      <c r="E65" s="1"/>
      <c r="F65" s="2"/>
      <c r="G65" s="1"/>
      <c r="H65" s="2"/>
      <c r="I65" s="1"/>
      <c r="J65" s="2"/>
      <c r="K65" s="1"/>
      <c r="L65" s="2"/>
      <c r="M65" s="15"/>
    </row>
    <row r="66" spans="3:13" x14ac:dyDescent="0.25">
      <c r="C66" s="1"/>
      <c r="D66" s="2"/>
      <c r="E66" s="1"/>
      <c r="F66" s="2"/>
      <c r="G66" s="1"/>
      <c r="H66" s="2"/>
      <c r="I66" s="1"/>
      <c r="J66" s="2"/>
      <c r="K66" s="1"/>
      <c r="L66" s="2"/>
      <c r="M66" s="15"/>
    </row>
    <row r="67" spans="3:13" x14ac:dyDescent="0.25">
      <c r="C67" s="1"/>
      <c r="D67" s="2"/>
      <c r="E67" s="1"/>
      <c r="F67" s="2"/>
      <c r="G67" s="1"/>
      <c r="H67" s="2"/>
      <c r="I67" s="1"/>
      <c r="J67" s="2"/>
      <c r="K67" s="1"/>
      <c r="L67" s="2"/>
      <c r="M67" s="15"/>
    </row>
    <row r="68" spans="3:13" x14ac:dyDescent="0.25">
      <c r="C68" s="1"/>
      <c r="D68" s="2"/>
      <c r="E68" s="1"/>
      <c r="F68" s="2"/>
      <c r="G68" s="1"/>
      <c r="H68" s="2"/>
      <c r="I68" s="1"/>
      <c r="J68" s="2"/>
      <c r="K68" s="1"/>
      <c r="L68" s="2"/>
      <c r="M68" s="15"/>
    </row>
    <row r="69" spans="3:13" x14ac:dyDescent="0.25">
      <c r="C69" s="1"/>
      <c r="D69" s="2"/>
      <c r="E69" s="1"/>
      <c r="F69" s="2"/>
      <c r="G69" s="1"/>
      <c r="H69" s="2"/>
      <c r="I69" s="1"/>
      <c r="J69" s="2"/>
      <c r="K69" s="1"/>
      <c r="L69" s="2"/>
      <c r="M69" s="15"/>
    </row>
    <row r="70" spans="3:13" x14ac:dyDescent="0.25">
      <c r="C70" s="1"/>
      <c r="D70" s="2"/>
      <c r="E70" s="1"/>
      <c r="F70" s="2"/>
      <c r="G70" s="1"/>
      <c r="H70" s="2"/>
      <c r="I70" s="1"/>
      <c r="J70" s="2"/>
      <c r="K70" s="1"/>
      <c r="L70" s="2"/>
      <c r="M70" s="15"/>
    </row>
    <row r="71" spans="3:13" x14ac:dyDescent="0.25">
      <c r="C71" s="1"/>
      <c r="D71" s="2"/>
      <c r="E71" s="1"/>
      <c r="F71" s="2"/>
      <c r="G71" s="1"/>
      <c r="H71" s="2"/>
      <c r="I71" s="1"/>
      <c r="J71" s="2"/>
      <c r="K71" s="1"/>
      <c r="L71" s="2"/>
      <c r="M71" s="15"/>
    </row>
    <row r="72" spans="3:13" x14ac:dyDescent="0.25">
      <c r="C72" s="1"/>
      <c r="D72" s="2"/>
      <c r="E72" s="1"/>
      <c r="F72" s="2"/>
      <c r="G72" s="1"/>
      <c r="H72" s="2"/>
      <c r="I72" s="1"/>
      <c r="J72" s="2"/>
      <c r="K72" s="1"/>
      <c r="L72" s="2"/>
      <c r="M72" s="15"/>
    </row>
    <row r="73" spans="3:13" x14ac:dyDescent="0.25">
      <c r="C73" s="1"/>
      <c r="D73" s="2"/>
      <c r="E73" s="1"/>
      <c r="F73" s="2"/>
      <c r="G73" s="1"/>
      <c r="H73" s="2"/>
      <c r="I73" s="1"/>
      <c r="J73" s="2"/>
      <c r="K73" s="1"/>
      <c r="L73" s="2"/>
      <c r="M73" s="15"/>
    </row>
    <row r="74" spans="3:13" x14ac:dyDescent="0.25">
      <c r="C74" s="1"/>
      <c r="D74" s="2"/>
      <c r="E74" s="1"/>
      <c r="F74" s="2"/>
      <c r="G74" s="1"/>
      <c r="H74" s="2"/>
      <c r="I74" s="1"/>
      <c r="J74" s="2"/>
      <c r="K74" s="1"/>
      <c r="L74" s="2"/>
      <c r="M74" s="15"/>
    </row>
    <row r="75" spans="3:13" x14ac:dyDescent="0.25">
      <c r="C75" s="1"/>
      <c r="D75" s="2"/>
      <c r="E75" s="1"/>
      <c r="F75" s="2"/>
      <c r="G75" s="1"/>
      <c r="H75" s="2"/>
      <c r="I75" s="1"/>
      <c r="J75" s="2"/>
      <c r="K75" s="1"/>
      <c r="L75" s="2"/>
      <c r="M75" s="15"/>
    </row>
    <row r="76" spans="3:13" x14ac:dyDescent="0.25">
      <c r="C76" s="1"/>
      <c r="D76" s="2"/>
      <c r="E76" s="1"/>
      <c r="F76" s="2"/>
      <c r="G76" s="1"/>
      <c r="H76" s="2"/>
      <c r="I76" s="1"/>
      <c r="J76" s="2"/>
      <c r="K76" s="1"/>
      <c r="L76" s="2"/>
      <c r="M76" s="15"/>
    </row>
    <row r="77" spans="3:13" x14ac:dyDescent="0.25">
      <c r="C77" s="1"/>
      <c r="D77" s="2"/>
      <c r="E77" s="1"/>
      <c r="F77" s="2"/>
      <c r="G77" s="1"/>
      <c r="H77" s="2"/>
      <c r="I77" s="1"/>
      <c r="J77" s="2"/>
      <c r="K77" s="1"/>
      <c r="L77" s="2"/>
      <c r="M77" s="15"/>
    </row>
    <row r="78" spans="3:13" x14ac:dyDescent="0.25">
      <c r="C78" s="1"/>
      <c r="D78" s="2"/>
      <c r="E78" s="1"/>
      <c r="F78" s="2"/>
      <c r="G78" s="1"/>
      <c r="H78" s="2"/>
      <c r="I78" s="1"/>
      <c r="J78" s="2"/>
      <c r="K78" s="1"/>
      <c r="L78" s="2"/>
      <c r="M78" s="15"/>
    </row>
    <row r="79" spans="3:13" x14ac:dyDescent="0.25">
      <c r="C79" s="1"/>
      <c r="D79" s="2"/>
      <c r="E79" s="1"/>
      <c r="F79" s="2"/>
      <c r="G79" s="1"/>
      <c r="H79" s="2"/>
      <c r="I79" s="1"/>
      <c r="J79" s="2"/>
      <c r="K79" s="1"/>
      <c r="L79" s="2"/>
      <c r="M79" s="15"/>
    </row>
    <row r="80" spans="3:13" x14ac:dyDescent="0.25">
      <c r="C80" s="1"/>
      <c r="D80" s="2"/>
      <c r="E80" s="1"/>
      <c r="F80" s="2"/>
      <c r="G80" s="1"/>
      <c r="H80" s="2"/>
      <c r="I80" s="1"/>
      <c r="J80" s="2"/>
      <c r="K80" s="1"/>
      <c r="L80" s="2"/>
      <c r="M80" s="15"/>
    </row>
    <row r="81" spans="3:13" x14ac:dyDescent="0.25">
      <c r="C81" s="1"/>
      <c r="D81" s="2"/>
      <c r="E81" s="1"/>
      <c r="F81" s="2"/>
      <c r="G81" s="1"/>
      <c r="H81" s="2"/>
      <c r="I81" s="1"/>
      <c r="J81" s="2"/>
      <c r="K81" s="1"/>
      <c r="L81" s="2"/>
      <c r="M81" s="15"/>
    </row>
    <row r="82" spans="3:13" x14ac:dyDescent="0.25">
      <c r="C82" s="1"/>
      <c r="D82" s="2"/>
      <c r="E82" s="1"/>
      <c r="F82" s="2"/>
      <c r="G82" s="1"/>
      <c r="H82" s="2"/>
      <c r="I82" s="1"/>
      <c r="J82" s="2"/>
      <c r="K82" s="1"/>
      <c r="L82" s="2"/>
      <c r="M82" s="15"/>
    </row>
    <row r="83" spans="3:13" x14ac:dyDescent="0.25">
      <c r="C83" s="1"/>
      <c r="D83" s="2"/>
      <c r="E83" s="1"/>
      <c r="F83" s="2"/>
      <c r="G83" s="1"/>
      <c r="H83" s="2"/>
      <c r="I83" s="1"/>
      <c r="J83" s="2"/>
      <c r="K83" s="1"/>
      <c r="L83" s="2"/>
      <c r="M83" s="15"/>
    </row>
    <row r="84" spans="3:13" x14ac:dyDescent="0.25">
      <c r="C84" s="1"/>
      <c r="D84" s="2"/>
      <c r="E84" s="1"/>
      <c r="F84" s="2"/>
      <c r="G84" s="1"/>
      <c r="H84" s="2"/>
      <c r="I84" s="1"/>
      <c r="J84" s="2"/>
      <c r="K84" s="1"/>
      <c r="L84" s="2"/>
      <c r="M84" s="15"/>
    </row>
    <row r="85" spans="3:13" x14ac:dyDescent="0.25">
      <c r="C85" s="1"/>
      <c r="D85" s="2"/>
      <c r="E85" s="1"/>
      <c r="F85" s="2"/>
      <c r="G85" s="1"/>
      <c r="H85" s="2"/>
      <c r="I85" s="1"/>
      <c r="J85" s="2"/>
      <c r="K85" s="1"/>
      <c r="L85" s="2"/>
      <c r="M85" s="15"/>
    </row>
    <row r="86" spans="3:13" x14ac:dyDescent="0.25">
      <c r="C86" s="1"/>
      <c r="D86" s="2"/>
      <c r="E86" s="1"/>
      <c r="F86" s="2"/>
      <c r="G86" s="1"/>
      <c r="H86" s="2"/>
      <c r="I86" s="1"/>
      <c r="J86" s="2"/>
      <c r="K86" s="1"/>
      <c r="L86" s="2"/>
      <c r="M86" s="15"/>
    </row>
    <row r="87" spans="3:13" x14ac:dyDescent="0.25">
      <c r="C87" s="1"/>
      <c r="D87" s="2"/>
      <c r="E87" s="1"/>
      <c r="F87" s="2"/>
      <c r="G87" s="1"/>
      <c r="H87" s="2"/>
      <c r="I87" s="1"/>
      <c r="J87" s="2"/>
      <c r="K87" s="1"/>
      <c r="L87" s="2"/>
      <c r="M87" s="15"/>
    </row>
    <row r="88" spans="3:13" x14ac:dyDescent="0.25">
      <c r="C88" s="1"/>
      <c r="D88" s="2"/>
      <c r="E88" s="1"/>
      <c r="F88" s="2"/>
      <c r="G88" s="1"/>
      <c r="H88" s="2"/>
      <c r="I88" s="1"/>
      <c r="J88" s="2"/>
      <c r="K88" s="1"/>
      <c r="L88" s="2"/>
      <c r="M88" s="15"/>
    </row>
    <row r="89" spans="3:13" x14ac:dyDescent="0.25">
      <c r="C89" s="1"/>
      <c r="D89" s="2"/>
      <c r="E89" s="1"/>
      <c r="F89" s="2"/>
      <c r="G89" s="1"/>
      <c r="H89" s="2"/>
      <c r="I89" s="1"/>
      <c r="J89" s="2"/>
      <c r="K89" s="1"/>
      <c r="L89" s="2"/>
      <c r="M89" s="15"/>
    </row>
    <row r="90" spans="3:13" x14ac:dyDescent="0.25">
      <c r="C90" s="1"/>
      <c r="D90" s="2"/>
      <c r="E90" s="1"/>
      <c r="F90" s="2"/>
      <c r="G90" s="1"/>
      <c r="H90" s="2"/>
      <c r="I90" s="1"/>
      <c r="J90" s="2"/>
      <c r="K90" s="1"/>
      <c r="L90" s="2"/>
      <c r="M90" s="15"/>
    </row>
    <row r="91" spans="3:13" x14ac:dyDescent="0.25">
      <c r="C91" s="1"/>
      <c r="D91" s="2"/>
      <c r="E91" s="1"/>
      <c r="F91" s="2"/>
      <c r="G91" s="1"/>
      <c r="H91" s="2"/>
      <c r="I91" s="1"/>
      <c r="J91" s="2"/>
      <c r="K91" s="1"/>
      <c r="L91" s="2"/>
      <c r="M91" s="15"/>
    </row>
    <row r="92" spans="3:13" x14ac:dyDescent="0.25">
      <c r="C92" s="1"/>
      <c r="D92" s="2"/>
      <c r="E92" s="1"/>
      <c r="F92" s="2"/>
      <c r="G92" s="1"/>
      <c r="H92" s="2"/>
      <c r="I92" s="1"/>
      <c r="J92" s="2"/>
      <c r="K92" s="1"/>
      <c r="L92" s="2"/>
      <c r="M92" s="15"/>
    </row>
    <row r="93" spans="3:13" x14ac:dyDescent="0.25">
      <c r="C93" s="1"/>
      <c r="D93" s="2"/>
      <c r="E93" s="1"/>
      <c r="F93" s="2"/>
      <c r="G93" s="1"/>
      <c r="H93" s="2"/>
      <c r="I93" s="1"/>
      <c r="J93" s="2"/>
      <c r="K93" s="1"/>
      <c r="L93" s="2"/>
      <c r="M93" s="15"/>
    </row>
    <row r="94" spans="3:13" x14ac:dyDescent="0.25">
      <c r="C94" s="1"/>
      <c r="D94" s="2"/>
      <c r="E94" s="1"/>
      <c r="F94" s="2"/>
      <c r="G94" s="1"/>
      <c r="H94" s="2"/>
      <c r="I94" s="1"/>
      <c r="J94" s="2"/>
      <c r="K94" s="1"/>
      <c r="L94" s="2"/>
      <c r="M94" s="15"/>
    </row>
    <row r="95" spans="3:13" x14ac:dyDescent="0.25">
      <c r="C95" s="1"/>
      <c r="D95" s="2"/>
      <c r="E95" s="1"/>
      <c r="F95" s="2"/>
      <c r="G95" s="1"/>
      <c r="H95" s="2"/>
      <c r="I95" s="1"/>
      <c r="J95" s="2"/>
      <c r="K95" s="1"/>
      <c r="L95" s="2"/>
      <c r="M95" s="15"/>
    </row>
    <row r="96" spans="3:13" x14ac:dyDescent="0.25">
      <c r="C96" s="1"/>
      <c r="D96" s="2"/>
      <c r="E96" s="1"/>
      <c r="F96" s="2"/>
      <c r="G96" s="1"/>
      <c r="H96" s="2"/>
      <c r="I96" s="1"/>
      <c r="J96" s="2"/>
      <c r="K96" s="1"/>
      <c r="L96" s="2"/>
      <c r="M96" s="15"/>
    </row>
    <row r="97" spans="3:13" x14ac:dyDescent="0.25">
      <c r="C97" s="1"/>
      <c r="D97" s="2"/>
      <c r="E97" s="1"/>
      <c r="F97" s="2"/>
      <c r="G97" s="1"/>
      <c r="H97" s="2"/>
      <c r="I97" s="1"/>
      <c r="J97" s="2"/>
      <c r="K97" s="1"/>
      <c r="L97" s="2"/>
      <c r="M97" s="15"/>
    </row>
    <row r="98" spans="3:13" x14ac:dyDescent="0.25">
      <c r="C98" s="1"/>
      <c r="D98" s="2"/>
      <c r="E98" s="1"/>
      <c r="F98" s="2"/>
      <c r="G98" s="1"/>
      <c r="H98" s="2"/>
      <c r="I98" s="1"/>
      <c r="J98" s="2"/>
      <c r="K98" s="1"/>
      <c r="L98" s="2"/>
      <c r="M98" s="15"/>
    </row>
    <row r="99" spans="3:13" x14ac:dyDescent="0.25">
      <c r="C99" s="1"/>
      <c r="D99" s="2"/>
      <c r="E99" s="1"/>
      <c r="F99" s="2"/>
      <c r="G99" s="1"/>
      <c r="H99" s="2"/>
      <c r="I99" s="1"/>
      <c r="J99" s="2"/>
      <c r="K99" s="1"/>
      <c r="L99" s="2"/>
      <c r="M99" s="15"/>
    </row>
    <row r="100" spans="3:13" x14ac:dyDescent="0.25">
      <c r="C100" s="1"/>
      <c r="D100" s="2"/>
      <c r="E100" s="1"/>
      <c r="F100" s="2"/>
      <c r="G100" s="1"/>
      <c r="H100" s="2"/>
      <c r="I100" s="1"/>
      <c r="J100" s="2"/>
      <c r="K100" s="1"/>
      <c r="L100" s="2"/>
      <c r="M100" s="15"/>
    </row>
    <row r="101" spans="3:13" x14ac:dyDescent="0.25">
      <c r="C101" s="1"/>
      <c r="D101" s="2"/>
      <c r="E101" s="1"/>
      <c r="F101" s="2"/>
      <c r="G101" s="1"/>
      <c r="H101" s="2"/>
      <c r="I101" s="1"/>
      <c r="J101" s="2"/>
      <c r="K101" s="1"/>
      <c r="L101" s="2"/>
      <c r="M101" s="15"/>
    </row>
    <row r="102" spans="3:13" x14ac:dyDescent="0.25">
      <c r="C102" s="1"/>
      <c r="D102" s="2"/>
      <c r="E102" s="1"/>
      <c r="F102" s="2"/>
      <c r="G102" s="1"/>
      <c r="H102" s="2"/>
      <c r="I102" s="1"/>
      <c r="J102" s="2"/>
      <c r="K102" s="1"/>
      <c r="L102" s="2"/>
      <c r="M102" s="15"/>
    </row>
    <row r="103" spans="3:13" x14ac:dyDescent="0.25">
      <c r="C103" s="1"/>
      <c r="D103" s="2"/>
      <c r="E103" s="1"/>
      <c r="F103" s="2"/>
      <c r="G103" s="1"/>
      <c r="H103" s="2"/>
      <c r="I103" s="1"/>
      <c r="J103" s="2"/>
      <c r="K103" s="1"/>
      <c r="L103" s="2"/>
      <c r="M103" s="15"/>
    </row>
    <row r="104" spans="3:13" x14ac:dyDescent="0.25">
      <c r="C104" s="1"/>
      <c r="D104" s="2"/>
      <c r="E104" s="1"/>
      <c r="F104" s="2"/>
      <c r="G104" s="1"/>
      <c r="H104" s="2"/>
      <c r="I104" s="1"/>
      <c r="J104" s="2"/>
      <c r="K104" s="1"/>
      <c r="L104" s="2"/>
      <c r="M104" s="15"/>
    </row>
    <row r="105" spans="3:13" x14ac:dyDescent="0.25">
      <c r="C105" s="1"/>
      <c r="D105" s="2"/>
      <c r="E105" s="1"/>
      <c r="F105" s="2"/>
      <c r="G105" s="1"/>
      <c r="H105" s="2"/>
      <c r="I105" s="1"/>
      <c r="J105" s="2"/>
      <c r="K105" s="1"/>
      <c r="L105" s="2"/>
      <c r="M105" s="15"/>
    </row>
    <row r="106" spans="3:13" x14ac:dyDescent="0.25">
      <c r="C106" s="3"/>
      <c r="D106" s="4"/>
      <c r="E106" s="3"/>
      <c r="F106" s="4"/>
      <c r="G106" s="3"/>
      <c r="H106" s="4"/>
      <c r="I106" s="3"/>
      <c r="J106" s="4"/>
      <c r="K106" s="3"/>
      <c r="L106" s="4"/>
      <c r="M106" s="18"/>
    </row>
  </sheetData>
  <mergeCells count="10">
    <mergeCell ref="I9:J9"/>
    <mergeCell ref="K9:L9"/>
    <mergeCell ref="B6:G6"/>
    <mergeCell ref="B3:G3"/>
    <mergeCell ref="B4:G4"/>
    <mergeCell ref="B5:G5"/>
    <mergeCell ref="B7:G7"/>
    <mergeCell ref="E9:F9"/>
    <mergeCell ref="G9:H9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H12" sqref="H12"/>
    </sheetView>
  </sheetViews>
  <sheetFormatPr defaultColWidth="9.140625" defaultRowHeight="15" x14ac:dyDescent="0.25"/>
  <cols>
    <col min="1" max="1" width="23" style="25" customWidth="1"/>
    <col min="2" max="2" width="17.7109375" style="25" customWidth="1"/>
    <col min="3" max="3" width="16" style="25" customWidth="1"/>
    <col min="4" max="10" width="12.5703125" style="25" customWidth="1"/>
    <col min="11" max="12" width="9.140625" style="25"/>
    <col min="13" max="13" width="33.140625" style="25" customWidth="1"/>
    <col min="14" max="16384" width="9.140625" style="25"/>
  </cols>
  <sheetData>
    <row r="1" spans="1:13" ht="21" x14ac:dyDescent="0.35">
      <c r="A1" s="23" t="s">
        <v>14</v>
      </c>
      <c r="B1" s="146">
        <f>Lookup!H3</f>
        <v>4</v>
      </c>
      <c r="C1" s="146"/>
      <c r="D1" s="147"/>
      <c r="E1" s="24"/>
      <c r="F1" s="40"/>
    </row>
    <row r="2" spans="1:13" ht="21" x14ac:dyDescent="0.35">
      <c r="A2" s="23" t="s">
        <v>25</v>
      </c>
      <c r="B2" s="144">
        <f>Registration!E8</f>
        <v>0</v>
      </c>
      <c r="C2" s="144"/>
      <c r="D2" s="145"/>
      <c r="E2" s="26"/>
      <c r="F2" s="28"/>
    </row>
    <row r="3" spans="1:13" ht="21" x14ac:dyDescent="0.35">
      <c r="A3" s="27" t="s">
        <v>7</v>
      </c>
      <c r="B3" s="146" t="e">
        <f xml:space="preserve"> INDEX(Lookup!C11:D106,  MATCH(Registration!E9,Lookup!D11:D106,0),1)</f>
        <v>#N/A</v>
      </c>
      <c r="C3" s="146"/>
      <c r="D3" s="147"/>
      <c r="E3" s="28"/>
      <c r="F3" s="28"/>
    </row>
    <row r="4" spans="1:13" ht="18.75" x14ac:dyDescent="0.3">
      <c r="A4" s="29"/>
      <c r="B4" s="30"/>
      <c r="C4" s="30"/>
      <c r="D4" s="30"/>
      <c r="E4" s="28"/>
      <c r="F4" s="28"/>
    </row>
    <row r="5" spans="1:13" ht="21" x14ac:dyDescent="0.35">
      <c r="A5" s="41" t="s">
        <v>31</v>
      </c>
      <c r="B5" s="30" t="s">
        <v>32</v>
      </c>
      <c r="C5" s="41" t="s">
        <v>33</v>
      </c>
      <c r="D5" s="30" t="s">
        <v>34</v>
      </c>
      <c r="E5" s="41" t="s">
        <v>35</v>
      </c>
      <c r="F5" s="30" t="s">
        <v>36</v>
      </c>
      <c r="G5" s="41" t="s">
        <v>37</v>
      </c>
      <c r="H5" s="30" t="s">
        <v>38</v>
      </c>
      <c r="I5" s="41" t="s">
        <v>39</v>
      </c>
      <c r="J5" s="30" t="s">
        <v>40</v>
      </c>
      <c r="K5" s="41" t="s">
        <v>41</v>
      </c>
      <c r="L5" s="30" t="s">
        <v>42</v>
      </c>
      <c r="M5" s="41" t="s">
        <v>43</v>
      </c>
    </row>
    <row r="6" spans="1:13" ht="18.75" x14ac:dyDescent="0.3">
      <c r="A6" s="31" t="s">
        <v>18</v>
      </c>
      <c r="B6" s="32" t="s">
        <v>19</v>
      </c>
      <c r="C6" s="32" t="s">
        <v>10</v>
      </c>
      <c r="D6" s="32" t="s">
        <v>3</v>
      </c>
      <c r="E6" s="32" t="s">
        <v>4</v>
      </c>
      <c r="F6" s="32" t="s">
        <v>5</v>
      </c>
      <c r="G6" s="32" t="s">
        <v>30</v>
      </c>
      <c r="H6" s="32" t="s">
        <v>7</v>
      </c>
      <c r="I6" s="32" t="s">
        <v>6</v>
      </c>
      <c r="J6" s="33" t="s">
        <v>9</v>
      </c>
      <c r="K6" s="38" t="s">
        <v>27</v>
      </c>
      <c r="L6" s="38" t="s">
        <v>28</v>
      </c>
      <c r="M6" s="39" t="s">
        <v>29</v>
      </c>
    </row>
    <row r="7" spans="1:13" x14ac:dyDescent="0.25">
      <c r="A7" s="34" t="str">
        <f>IF(Registration!D13  &gt; 0,Registration!D13,"")</f>
        <v/>
      </c>
      <c r="B7" s="34" t="str">
        <f>IF(Registration!E13  &gt; 0,Registration!E13,"")</f>
        <v/>
      </c>
      <c r="C7" s="35" t="str">
        <f>IF(Registration!F13&gt;0, INDEX(Lookup!$G$11:$H$106,  MATCH(Registration!F13,Gender,0),1),"")</f>
        <v/>
      </c>
      <c r="D7" s="36" t="str">
        <f>IF(Registration!G13&gt;0,Registration!G13,"")</f>
        <v/>
      </c>
      <c r="E7" s="19" t="str">
        <f ca="1">IF(Registration!H13&gt;0,Registration!H13,"")</f>
        <v/>
      </c>
      <c r="F7" s="19" t="str">
        <f>IF(Registration!I13&gt;0,Registration!I13,"")</f>
        <v/>
      </c>
      <c r="G7" s="19" t="str">
        <f>IF(Registration!J13&gt;0,Registration!J13,"")</f>
        <v/>
      </c>
      <c r="H7" s="35" t="e">
        <f ca="1">IF(Registration!K13&gt;0, INDEX(Lookup!$C$11:$D$106,  MATCH(Registration!K13,Country,0),1),"")</f>
        <v>#N/A</v>
      </c>
      <c r="I7" s="35" t="str">
        <f>IF(Registration!L13&gt;0,Registration!L13,"")</f>
        <v/>
      </c>
      <c r="J7" s="37" t="str">
        <f>IF(Registration!M13&gt;0, INDEX(Lookup!$E$11:$E$106,  MATCH(Registration!M13,Grades,0),1),"")</f>
        <v/>
      </c>
      <c r="K7" s="37" t="str">
        <f>IF(Registration!N13&gt;0, INDEX(Lookup!$I$11:$J$106,  MATCH(Registration!N13,CategoriesKumite,0),1),"")</f>
        <v/>
      </c>
      <c r="L7" s="37" t="str">
        <f>IF(Registration!O13&gt;0, INDEX(Lookup!$K$11:$L$106,  MATCH(Registration!O13,CategoriesKata,0),1),"")</f>
        <v/>
      </c>
      <c r="M7" s="19" t="str">
        <f>IF(Registration!P13&gt;0,Registration!P13,"")</f>
        <v/>
      </c>
    </row>
    <row r="8" spans="1:13" x14ac:dyDescent="0.25">
      <c r="A8" s="34" t="str">
        <f>IF(Registration!D14  &gt; 0,Registration!D14,"")</f>
        <v/>
      </c>
      <c r="B8" s="34" t="str">
        <f>IF(Registration!E14  &gt; 0,Registration!E14,"")</f>
        <v/>
      </c>
      <c r="C8" s="35" t="str">
        <f>IF(Registration!F14&gt;0, INDEX(Lookup!$G$11:$H$106,  MATCH(Registration!F14,Gender,0),1),"")</f>
        <v/>
      </c>
      <c r="D8" s="36" t="str">
        <f>IF(Registration!G14&gt;0,Registration!G14,"")</f>
        <v/>
      </c>
      <c r="E8" s="19" t="str">
        <f ca="1">IF(Registration!H14&gt;0,Registration!H14,"")</f>
        <v/>
      </c>
      <c r="F8" s="19" t="str">
        <f>IF(Registration!I14&gt;0,Registration!I14,"")</f>
        <v/>
      </c>
      <c r="G8" s="19" t="str">
        <f>IF(Registration!J14&gt;0,Registration!J14,"")</f>
        <v/>
      </c>
      <c r="H8" s="35" t="e">
        <f ca="1">IF(Registration!K14&gt;0, INDEX(Lookup!$C$11:$D$106,  MATCH(Registration!K14,Country,0),1),"")</f>
        <v>#N/A</v>
      </c>
      <c r="I8" s="35" t="str">
        <f>IF(Registration!L14&gt;0,Registration!L14,"")</f>
        <v/>
      </c>
      <c r="J8" s="37" t="str">
        <f>IF(Registration!M14&gt;0, INDEX(Lookup!$E$11:$E$106,  MATCH(Registration!M14,Grades,0),1),"")</f>
        <v/>
      </c>
      <c r="K8" s="37" t="str">
        <f>IF(Registration!N14&gt;0, INDEX(Lookup!$I$11:$J$106,  MATCH(Registration!N14,CategoriesKumite,0),1),"")</f>
        <v/>
      </c>
      <c r="L8" s="37" t="str">
        <f>IF(Registration!O14&gt;0, INDEX(Lookup!$K$11:$L$106,  MATCH(Registration!O14,CategoriesKata,0),1),"")</f>
        <v/>
      </c>
      <c r="M8" s="19" t="str">
        <f>IF(Registration!P14&gt;0,Registration!P14,"")</f>
        <v/>
      </c>
    </row>
    <row r="9" spans="1:13" x14ac:dyDescent="0.25">
      <c r="A9" s="34" t="str">
        <f>IF(Registration!D15  &gt; 0,Registration!D15,"")</f>
        <v/>
      </c>
      <c r="B9" s="34" t="str">
        <f>IF(Registration!E15  &gt; 0,Registration!E15,"")</f>
        <v/>
      </c>
      <c r="C9" s="35" t="str">
        <f>IF(Registration!F15&gt;0, INDEX(Lookup!$G$11:$H$106,  MATCH(Registration!F15,Gender,0),1),"")</f>
        <v/>
      </c>
      <c r="D9" s="36" t="str">
        <f>IF(Registration!G15&gt;0,Registration!G15,"")</f>
        <v/>
      </c>
      <c r="E9" s="19" t="str">
        <f ca="1">IF(Registration!H15&gt;0,Registration!H15,"")</f>
        <v/>
      </c>
      <c r="F9" s="19" t="str">
        <f>IF(Registration!I15&gt;0,Registration!I15,"")</f>
        <v/>
      </c>
      <c r="G9" s="19" t="str">
        <f>IF(Registration!J15&gt;0,Registration!J15,"")</f>
        <v/>
      </c>
      <c r="H9" s="35" t="e">
        <f ca="1">IF(Registration!K15&gt;0, INDEX(Lookup!$C$11:$D$106,  MATCH(Registration!K15,Country,0),1),"")</f>
        <v>#N/A</v>
      </c>
      <c r="I9" s="35" t="str">
        <f>IF(Registration!L15&gt;0,Registration!L15,"")</f>
        <v/>
      </c>
      <c r="J9" s="37" t="str">
        <f>IF(Registration!M15&gt;0, INDEX(Lookup!$E$11:$E$106,  MATCH(Registration!M15,Grades,0),1),"")</f>
        <v/>
      </c>
      <c r="K9" s="37" t="str">
        <f>IF(Registration!N15&gt;0, INDEX(Lookup!$I$11:$J$106,  MATCH(Registration!N15,CategoriesKumite,0),1),"")</f>
        <v/>
      </c>
      <c r="L9" s="37" t="str">
        <f>IF(Registration!O15&gt;0, INDEX(Lookup!$K$11:$L$106,  MATCH(Registration!O15,CategoriesKata,0),1),"")</f>
        <v/>
      </c>
      <c r="M9" s="19" t="str">
        <f>IF(Registration!P15&gt;0,Registration!P15,"")</f>
        <v/>
      </c>
    </row>
    <row r="10" spans="1:13" x14ac:dyDescent="0.25">
      <c r="A10" s="34" t="str">
        <f>IF(Registration!D16  &gt; 0,Registration!D16,"")</f>
        <v/>
      </c>
      <c r="B10" s="34" t="str">
        <f>IF(Registration!E16  &gt; 0,Registration!E16,"")</f>
        <v/>
      </c>
      <c r="C10" s="35" t="str">
        <f>IF(Registration!F16&gt;0, INDEX(Lookup!$G$11:$H$106,  MATCH(Registration!F16,Gender,0),1),"")</f>
        <v/>
      </c>
      <c r="D10" s="36" t="str">
        <f>IF(Registration!G16&gt;0,Registration!G16,"")</f>
        <v/>
      </c>
      <c r="E10" s="19" t="str">
        <f ca="1">IF(Registration!H16&gt;0,Registration!H16,"")</f>
        <v/>
      </c>
      <c r="F10" s="19" t="str">
        <f>IF(Registration!I16&gt;0,Registration!I16,"")</f>
        <v/>
      </c>
      <c r="G10" s="19" t="str">
        <f>IF(Registration!J16&gt;0,Registration!J16,"")</f>
        <v/>
      </c>
      <c r="H10" s="35" t="e">
        <f ca="1">IF(Registration!K16&gt;0, INDEX(Lookup!$C$11:$D$106,  MATCH(Registration!K16,Country,0),1),"")</f>
        <v>#N/A</v>
      </c>
      <c r="I10" s="35" t="str">
        <f>IF(Registration!L16&gt;0,Registration!L16,"")</f>
        <v/>
      </c>
      <c r="J10" s="37" t="str">
        <f>IF(Registration!M16&gt;0, INDEX(Lookup!$E$11:$E$106,  MATCH(Registration!M16,Grades,0),1),"")</f>
        <v/>
      </c>
      <c r="K10" s="37" t="str">
        <f>IF(Registration!N16&gt;0, INDEX(Lookup!$I$11:$J$106,  MATCH(Registration!N16,CategoriesKumite,0),1),"")</f>
        <v/>
      </c>
      <c r="L10" s="37" t="str">
        <f>IF(Registration!O16&gt;0, INDEX(Lookup!$K$11:$L$106,  MATCH(Registration!O16,CategoriesKata,0),1),"")</f>
        <v/>
      </c>
      <c r="M10" s="19" t="str">
        <f>IF(Registration!P16&gt;0,Registration!P16,"")</f>
        <v/>
      </c>
    </row>
    <row r="11" spans="1:13" x14ac:dyDescent="0.25">
      <c r="A11" s="34" t="str">
        <f>IF(Registration!D17  &gt; 0,Registration!D17,"")</f>
        <v/>
      </c>
      <c r="B11" s="34" t="str">
        <f>IF(Registration!E17  &gt; 0,Registration!E17,"")</f>
        <v/>
      </c>
      <c r="C11" s="35" t="str">
        <f>IF(Registration!F17&gt;0, INDEX(Lookup!$G$11:$H$106,  MATCH(Registration!F17,Gender,0),1),"")</f>
        <v/>
      </c>
      <c r="D11" s="36" t="str">
        <f>IF(Registration!G17&gt;0,Registration!G17,"")</f>
        <v/>
      </c>
      <c r="E11" s="19" t="str">
        <f ca="1">IF(Registration!H17&gt;0,Registration!H17,"")</f>
        <v/>
      </c>
      <c r="F11" s="19" t="str">
        <f>IF(Registration!I17&gt;0,Registration!I17,"")</f>
        <v/>
      </c>
      <c r="G11" s="19" t="str">
        <f>IF(Registration!J17&gt;0,Registration!J17,"")</f>
        <v/>
      </c>
      <c r="H11" s="35" t="e">
        <f ca="1">IF(Registration!K17&gt;0, INDEX(Lookup!$C$11:$D$106,  MATCH(Registration!K17,Country,0),1),"")</f>
        <v>#N/A</v>
      </c>
      <c r="I11" s="35" t="str">
        <f>IF(Registration!L17&gt;0,Registration!L17,"")</f>
        <v/>
      </c>
      <c r="J11" s="37" t="str">
        <f>IF(Registration!M17&gt;0, INDEX(Lookup!$E$11:$E$106,  MATCH(Registration!M17,Grades,0),1),"")</f>
        <v/>
      </c>
      <c r="K11" s="37" t="str">
        <f>IF(Registration!N17&gt;0, INDEX(Lookup!$I$11:$J$106,  MATCH(Registration!N17,CategoriesKumite,0),1),"")</f>
        <v/>
      </c>
      <c r="L11" s="37" t="str">
        <f>IF(Registration!O17&gt;0, INDEX(Lookup!$K$11:$L$106,  MATCH(Registration!O17,CategoriesKata,0),1),"")</f>
        <v/>
      </c>
      <c r="M11" s="19" t="str">
        <f>IF(Registration!P17&gt;0,Registration!P17,"")</f>
        <v/>
      </c>
    </row>
    <row r="12" spans="1:13" x14ac:dyDescent="0.25">
      <c r="A12" s="34" t="str">
        <f>IF(Registration!D18  &gt; 0,Registration!D18,"")</f>
        <v/>
      </c>
      <c r="B12" s="34" t="str">
        <f>IF(Registration!E18  &gt; 0,Registration!E18,"")</f>
        <v/>
      </c>
      <c r="C12" s="35" t="str">
        <f>IF(Registration!F18&gt;0, INDEX(Lookup!$G$11:$H$106,  MATCH(Registration!F18,Gender,0),1),"")</f>
        <v/>
      </c>
      <c r="D12" s="36" t="str">
        <f>IF(Registration!G18&gt;0,Registration!G18,"")</f>
        <v/>
      </c>
      <c r="E12" s="19" t="str">
        <f ca="1">IF(Registration!H18&gt;0,Registration!H18,"")</f>
        <v/>
      </c>
      <c r="F12" s="19" t="str">
        <f>IF(Registration!I18&gt;0,Registration!I18,"")</f>
        <v/>
      </c>
      <c r="G12" s="19" t="str">
        <f>IF(Registration!J18&gt;0,Registration!J18,"")</f>
        <v/>
      </c>
      <c r="H12" s="35" t="e">
        <f ca="1">IF(Registration!K18&gt;0, INDEX(Lookup!$C$11:$D$106,  MATCH(Registration!K18,Country,0),1),"")</f>
        <v>#N/A</v>
      </c>
      <c r="I12" s="35" t="str">
        <f>IF(Registration!L18&gt;0,Registration!L18,"")</f>
        <v/>
      </c>
      <c r="J12" s="37" t="str">
        <f>IF(Registration!M18&gt;0, INDEX(Lookup!$E$11:$E$106,  MATCH(Registration!M18,Grades,0),1),"")</f>
        <v/>
      </c>
      <c r="K12" s="37" t="str">
        <f>IF(Registration!N18&gt;0, INDEX(Lookup!$I$11:$J$106,  MATCH(Registration!N18,CategoriesKumite,0),1),"")</f>
        <v/>
      </c>
      <c r="L12" s="37" t="str">
        <f>IF(Registration!O18&gt;0, INDEX(Lookup!$K$11:$L$106,  MATCH(Registration!O18,CategoriesKata,0),1),"")</f>
        <v/>
      </c>
      <c r="M12" s="19" t="str">
        <f>IF(Registration!P18&gt;0,Registration!P18,"")</f>
        <v/>
      </c>
    </row>
    <row r="13" spans="1:13" x14ac:dyDescent="0.25">
      <c r="A13" s="34" t="str">
        <f>IF(Registration!D19  &gt; 0,Registration!D19,"")</f>
        <v/>
      </c>
      <c r="B13" s="34" t="str">
        <f>IF(Registration!E19  &gt; 0,Registration!E19,"")</f>
        <v/>
      </c>
      <c r="C13" s="35" t="str">
        <f>IF(Registration!F19&gt;0, INDEX(Lookup!$G$11:$H$106,  MATCH(Registration!F19,Gender,0),1),"")</f>
        <v/>
      </c>
      <c r="D13" s="36" t="str">
        <f>IF(Registration!G19&gt;0,Registration!G19,"")</f>
        <v/>
      </c>
      <c r="E13" s="19" t="str">
        <f ca="1">IF(Registration!H19&gt;0,Registration!H19,"")</f>
        <v/>
      </c>
      <c r="F13" s="19" t="str">
        <f>IF(Registration!I19&gt;0,Registration!I19,"")</f>
        <v/>
      </c>
      <c r="G13" s="19" t="str">
        <f>IF(Registration!J19&gt;0,Registration!J19,"")</f>
        <v/>
      </c>
      <c r="H13" s="35" t="e">
        <f ca="1">IF(Registration!K19&gt;0, INDEX(Lookup!$C$11:$D$106,  MATCH(Registration!K19,Country,0),1),"")</f>
        <v>#N/A</v>
      </c>
      <c r="I13" s="35" t="str">
        <f>IF(Registration!L19&gt;0,Registration!L19,"")</f>
        <v/>
      </c>
      <c r="J13" s="37" t="str">
        <f>IF(Registration!M19&gt;0, INDEX(Lookup!$E$11:$E$106,  MATCH(Registration!M19,Grades,0),1),"")</f>
        <v/>
      </c>
      <c r="K13" s="37" t="str">
        <f>IF(Registration!N19&gt;0, INDEX(Lookup!$I$11:$J$106,  MATCH(Registration!N19,CategoriesKumite,0),1),"")</f>
        <v/>
      </c>
      <c r="L13" s="37" t="str">
        <f>IF(Registration!O19&gt;0, INDEX(Lookup!$K$11:$L$106,  MATCH(Registration!O19,CategoriesKata,0),1),"")</f>
        <v/>
      </c>
      <c r="M13" s="19" t="str">
        <f>IF(Registration!P19&gt;0,Registration!P19,"")</f>
        <v/>
      </c>
    </row>
    <row r="14" spans="1:13" x14ac:dyDescent="0.25">
      <c r="A14" s="34" t="str">
        <f>IF(Registration!D20  &gt; 0,Registration!D20,"")</f>
        <v/>
      </c>
      <c r="B14" s="34" t="str">
        <f>IF(Registration!E20  &gt; 0,Registration!E20,"")</f>
        <v/>
      </c>
      <c r="C14" s="35" t="str">
        <f>IF(Registration!F20&gt;0, INDEX(Lookup!$G$11:$H$106,  MATCH(Registration!F20,Gender,0),1),"")</f>
        <v/>
      </c>
      <c r="D14" s="36" t="str">
        <f>IF(Registration!G20&gt;0,Registration!G20,"")</f>
        <v/>
      </c>
      <c r="E14" s="19" t="str">
        <f ca="1">IF(Registration!H20&gt;0,Registration!H20,"")</f>
        <v/>
      </c>
      <c r="F14" s="19" t="str">
        <f>IF(Registration!I20&gt;0,Registration!I20,"")</f>
        <v/>
      </c>
      <c r="G14" s="19" t="str">
        <f>IF(Registration!J20&gt;0,Registration!J20,"")</f>
        <v/>
      </c>
      <c r="H14" s="35" t="e">
        <f ca="1">IF(Registration!K20&gt;0, INDEX(Lookup!$C$11:$D$106,  MATCH(Registration!K20,Country,0),1),"")</f>
        <v>#N/A</v>
      </c>
      <c r="I14" s="35" t="str">
        <f>IF(Registration!L20&gt;0,Registration!L20,"")</f>
        <v/>
      </c>
      <c r="J14" s="37" t="str">
        <f>IF(Registration!M20&gt;0, INDEX(Lookup!$E$11:$E$106,  MATCH(Registration!M20,Grades,0),1),"")</f>
        <v/>
      </c>
      <c r="K14" s="37" t="str">
        <f>IF(Registration!N20&gt;0, INDEX(Lookup!$I$11:$J$106,  MATCH(Registration!N20,CategoriesKumite,0),1),"")</f>
        <v/>
      </c>
      <c r="L14" s="37" t="str">
        <f>IF(Registration!O20&gt;0, INDEX(Lookup!$K$11:$L$106,  MATCH(Registration!O20,CategoriesKata,0),1),"")</f>
        <v/>
      </c>
      <c r="M14" s="19" t="str">
        <f>IF(Registration!P20&gt;0,Registration!P20,"")</f>
        <v/>
      </c>
    </row>
    <row r="15" spans="1:13" x14ac:dyDescent="0.25">
      <c r="A15" s="34" t="str">
        <f>IF(Registration!D21  &gt; 0,Registration!D21,"")</f>
        <v/>
      </c>
      <c r="B15" s="34" t="str">
        <f>IF(Registration!E21  &gt; 0,Registration!E21,"")</f>
        <v/>
      </c>
      <c r="C15" s="35" t="str">
        <f>IF(Registration!F21&gt;0, INDEX(Lookup!$G$11:$H$106,  MATCH(Registration!F21,Gender,0),1),"")</f>
        <v/>
      </c>
      <c r="D15" s="36" t="str">
        <f>IF(Registration!G21&gt;0,Registration!G21,"")</f>
        <v/>
      </c>
      <c r="E15" s="19" t="str">
        <f ca="1">IF(Registration!H21&gt;0,Registration!H21,"")</f>
        <v/>
      </c>
      <c r="F15" s="19" t="str">
        <f>IF(Registration!I21&gt;0,Registration!I21,"")</f>
        <v/>
      </c>
      <c r="G15" s="19" t="str">
        <f>IF(Registration!J21&gt;0,Registration!J21,"")</f>
        <v/>
      </c>
      <c r="H15" s="35" t="e">
        <f ca="1">IF(Registration!K21&gt;0, INDEX(Lookup!$C$11:$D$106,  MATCH(Registration!K21,Country,0),1),"")</f>
        <v>#N/A</v>
      </c>
      <c r="I15" s="35" t="str">
        <f>IF(Registration!L21&gt;0,Registration!L21,"")</f>
        <v/>
      </c>
      <c r="J15" s="37" t="str">
        <f>IF(Registration!M21&gt;0, INDEX(Lookup!$E$11:$E$106,  MATCH(Registration!M21,Grades,0),1),"")</f>
        <v/>
      </c>
      <c r="K15" s="37" t="str">
        <f>IF(Registration!N21&gt;0, INDEX(Lookup!$I$11:$J$106,  MATCH(Registration!N21,CategoriesKumite,0),1),"")</f>
        <v/>
      </c>
      <c r="L15" s="37" t="str">
        <f>IF(Registration!O21&gt;0, INDEX(Lookup!$K$11:$L$106,  MATCH(Registration!O21,CategoriesKata,0),1),"")</f>
        <v/>
      </c>
      <c r="M15" s="19" t="str">
        <f>IF(Registration!P21&gt;0,Registration!P21,"")</f>
        <v/>
      </c>
    </row>
    <row r="16" spans="1:13" x14ac:dyDescent="0.25">
      <c r="A16" s="34" t="str">
        <f>IF(Registration!D22  &gt; 0,Registration!D22,"")</f>
        <v/>
      </c>
      <c r="B16" s="34" t="str">
        <f>IF(Registration!E22  &gt; 0,Registration!E22,"")</f>
        <v/>
      </c>
      <c r="C16" s="35" t="str">
        <f>IF(Registration!F22&gt;0, INDEX(Lookup!$G$11:$H$106,  MATCH(Registration!F22,Gender,0),1),"")</f>
        <v/>
      </c>
      <c r="D16" s="36" t="str">
        <f>IF(Registration!G22&gt;0,Registration!G22,"")</f>
        <v/>
      </c>
      <c r="E16" s="19" t="str">
        <f ca="1">IF(Registration!H22&gt;0,Registration!H22,"")</f>
        <v/>
      </c>
      <c r="F16" s="19" t="str">
        <f>IF(Registration!I22&gt;0,Registration!I22,"")</f>
        <v/>
      </c>
      <c r="G16" s="19" t="str">
        <f>IF(Registration!J22&gt;0,Registration!J22,"")</f>
        <v/>
      </c>
      <c r="H16" s="35" t="e">
        <f ca="1">IF(Registration!K22&gt;0, INDEX(Lookup!$C$11:$D$106,  MATCH(Registration!K22,Country,0),1),"")</f>
        <v>#N/A</v>
      </c>
      <c r="I16" s="35" t="str">
        <f>IF(Registration!L22&gt;0,Registration!L22,"")</f>
        <v/>
      </c>
      <c r="J16" s="37" t="str">
        <f>IF(Registration!M22&gt;0, INDEX(Lookup!$E$11:$E$106,  MATCH(Registration!M22,Grades,0),1),"")</f>
        <v/>
      </c>
      <c r="K16" s="37" t="str">
        <f>IF(Registration!N22&gt;0, INDEX(Lookup!$I$11:$J$106,  MATCH(Registration!N22,CategoriesKumite,0),1),"")</f>
        <v/>
      </c>
      <c r="L16" s="37" t="str">
        <f>IF(Registration!O22&gt;0, INDEX(Lookup!$K$11:$L$106,  MATCH(Registration!O22,CategoriesKata,0),1),"")</f>
        <v/>
      </c>
      <c r="M16" s="19" t="str">
        <f>IF(Registration!P22&gt;0,Registration!P22,"")</f>
        <v/>
      </c>
    </row>
    <row r="17" spans="1:13" x14ac:dyDescent="0.25">
      <c r="A17" s="34" t="str">
        <f>IF(Registration!D23  &gt; 0,Registration!D23,"")</f>
        <v/>
      </c>
      <c r="B17" s="34" t="str">
        <f>IF(Registration!E23  &gt; 0,Registration!E23,"")</f>
        <v/>
      </c>
      <c r="C17" s="35" t="str">
        <f>IF(Registration!F23&gt;0, INDEX(Lookup!$G$11:$H$106,  MATCH(Registration!F23,Gender,0),1),"")</f>
        <v/>
      </c>
      <c r="D17" s="36" t="str">
        <f>IF(Registration!G23&gt;0,Registration!G23,"")</f>
        <v/>
      </c>
      <c r="E17" s="19" t="str">
        <f ca="1">IF(Registration!H23&gt;0,Registration!H23,"")</f>
        <v/>
      </c>
      <c r="F17" s="19" t="str">
        <f>IF(Registration!I23&gt;0,Registration!I23,"")</f>
        <v/>
      </c>
      <c r="G17" s="19" t="str">
        <f>IF(Registration!J23&gt;0,Registration!J23,"")</f>
        <v/>
      </c>
      <c r="H17" s="35" t="e">
        <f ca="1">IF(Registration!K23&gt;0, INDEX(Lookup!$C$11:$D$106,  MATCH(Registration!K23,Country,0),1),"")</f>
        <v>#N/A</v>
      </c>
      <c r="I17" s="35" t="str">
        <f>IF(Registration!L23&gt;0,Registration!L23,"")</f>
        <v/>
      </c>
      <c r="J17" s="37" t="str">
        <f>IF(Registration!M23&gt;0, INDEX(Lookup!$E$11:$E$106,  MATCH(Registration!M23,Grades,0),1),"")</f>
        <v/>
      </c>
      <c r="K17" s="37" t="str">
        <f>IF(Registration!N23&gt;0, INDEX(Lookup!$I$11:$J$106,  MATCH(Registration!N23,CategoriesKumite,0),1),"")</f>
        <v/>
      </c>
      <c r="L17" s="37" t="str">
        <f>IF(Registration!O23&gt;0, INDEX(Lookup!$K$11:$L$106,  MATCH(Registration!O23,CategoriesKata,0),1),"")</f>
        <v/>
      </c>
      <c r="M17" s="19" t="str">
        <f>IF(Registration!P23&gt;0,Registration!P23,"")</f>
        <v/>
      </c>
    </row>
    <row r="18" spans="1:13" x14ac:dyDescent="0.25">
      <c r="A18" s="34" t="str">
        <f>IF(Registration!D24  &gt; 0,Registration!D24,"")</f>
        <v/>
      </c>
      <c r="B18" s="34" t="str">
        <f>IF(Registration!E24  &gt; 0,Registration!E24,"")</f>
        <v/>
      </c>
      <c r="C18" s="35" t="str">
        <f>IF(Registration!F24&gt;0, INDEX(Lookup!$G$11:$H$106,  MATCH(Registration!F24,Gender,0),1),"")</f>
        <v/>
      </c>
      <c r="D18" s="36" t="str">
        <f>IF(Registration!G24&gt;0,Registration!G24,"")</f>
        <v/>
      </c>
      <c r="E18" s="19" t="str">
        <f ca="1">IF(Registration!H24&gt;0,Registration!H24,"")</f>
        <v/>
      </c>
      <c r="F18" s="19" t="str">
        <f>IF(Registration!I24&gt;0,Registration!I24,"")</f>
        <v/>
      </c>
      <c r="G18" s="19" t="str">
        <f>IF(Registration!J24&gt;0,Registration!J24,"")</f>
        <v/>
      </c>
      <c r="H18" s="35" t="e">
        <f ca="1">IF(Registration!K24&gt;0, INDEX(Lookup!$C$11:$D$106,  MATCH(Registration!K24,Country,0),1),"")</f>
        <v>#N/A</v>
      </c>
      <c r="I18" s="35" t="str">
        <f>IF(Registration!L24&gt;0,Registration!L24,"")</f>
        <v/>
      </c>
      <c r="J18" s="37" t="str">
        <f>IF(Registration!M24&gt;0, INDEX(Lookup!$E$11:$E$106,  MATCH(Registration!M24,Grades,0),1),"")</f>
        <v/>
      </c>
      <c r="K18" s="37" t="str">
        <f>IF(Registration!N24&gt;0, INDEX(Lookup!$I$11:$J$106,  MATCH(Registration!N24,CategoriesKumite,0),1),"")</f>
        <v/>
      </c>
      <c r="L18" s="37" t="str">
        <f>IF(Registration!O24&gt;0, INDEX(Lookup!$K$11:$L$106,  MATCH(Registration!O24,CategoriesKata,0),1),"")</f>
        <v/>
      </c>
      <c r="M18" s="19" t="str">
        <f>IF(Registration!P24&gt;0,Registration!P24,"")</f>
        <v/>
      </c>
    </row>
    <row r="19" spans="1:13" x14ac:dyDescent="0.25">
      <c r="A19" s="34" t="str">
        <f>IF(Registration!D25  &gt; 0,Registration!D25,"")</f>
        <v/>
      </c>
      <c r="B19" s="34" t="str">
        <f>IF(Registration!E25  &gt; 0,Registration!E25,"")</f>
        <v/>
      </c>
      <c r="C19" s="35" t="str">
        <f>IF(Registration!F25&gt;0, INDEX(Lookup!$G$11:$H$106,  MATCH(Registration!F25,Gender,0),1),"")</f>
        <v/>
      </c>
      <c r="D19" s="36" t="str">
        <f>IF(Registration!G25&gt;0,Registration!G25,"")</f>
        <v/>
      </c>
      <c r="E19" s="19" t="str">
        <f ca="1">IF(Registration!H25&gt;0,Registration!H25,"")</f>
        <v/>
      </c>
      <c r="F19" s="19" t="str">
        <f>IF(Registration!I25&gt;0,Registration!I25,"")</f>
        <v/>
      </c>
      <c r="G19" s="19" t="str">
        <f>IF(Registration!J25&gt;0,Registration!J25,"")</f>
        <v/>
      </c>
      <c r="H19" s="35" t="e">
        <f ca="1">IF(Registration!K25&gt;0, INDEX(Lookup!$C$11:$D$106,  MATCH(Registration!K25,Country,0),1),"")</f>
        <v>#N/A</v>
      </c>
      <c r="I19" s="35" t="str">
        <f>IF(Registration!L25&gt;0,Registration!L25,"")</f>
        <v/>
      </c>
      <c r="J19" s="37" t="str">
        <f>IF(Registration!M25&gt;0, INDEX(Lookup!$E$11:$E$106,  MATCH(Registration!M25,Grades,0),1),"")</f>
        <v/>
      </c>
      <c r="K19" s="37" t="str">
        <f>IF(Registration!N25&gt;0, INDEX(Lookup!$I$11:$J$106,  MATCH(Registration!N25,CategoriesKumite,0),1),"")</f>
        <v/>
      </c>
      <c r="L19" s="37" t="str">
        <f>IF(Registration!O25&gt;0, INDEX(Lookup!$K$11:$L$106,  MATCH(Registration!O25,CategoriesKata,0),1),"")</f>
        <v/>
      </c>
      <c r="M19" s="19" t="str">
        <f>IF(Registration!P25&gt;0,Registration!P25,"")</f>
        <v/>
      </c>
    </row>
    <row r="20" spans="1:13" x14ac:dyDescent="0.25">
      <c r="A20" s="34" t="str">
        <f>IF(Registration!D26  &gt; 0,Registration!D26,"")</f>
        <v/>
      </c>
      <c r="B20" s="34" t="str">
        <f>IF(Registration!E26  &gt; 0,Registration!E26,"")</f>
        <v/>
      </c>
      <c r="C20" s="35" t="str">
        <f>IF(Registration!F26&gt;0, INDEX(Lookup!$G$11:$H$106,  MATCH(Registration!F26,Gender,0),1),"")</f>
        <v/>
      </c>
      <c r="D20" s="36" t="str">
        <f>IF(Registration!G26&gt;0,Registration!G26,"")</f>
        <v/>
      </c>
      <c r="E20" s="19" t="str">
        <f ca="1">IF(Registration!H26&gt;0,Registration!H26,"")</f>
        <v/>
      </c>
      <c r="F20" s="19" t="str">
        <f>IF(Registration!I26&gt;0,Registration!I26,"")</f>
        <v/>
      </c>
      <c r="G20" s="19" t="str">
        <f>IF(Registration!J26&gt;0,Registration!J26,"")</f>
        <v/>
      </c>
      <c r="H20" s="35" t="e">
        <f ca="1">IF(Registration!K26&gt;0, INDEX(Lookup!$C$11:$D$106,  MATCH(Registration!K26,Country,0),1),"")</f>
        <v>#N/A</v>
      </c>
      <c r="I20" s="35" t="str">
        <f>IF(Registration!L26&gt;0,Registration!L26,"")</f>
        <v/>
      </c>
      <c r="J20" s="37" t="str">
        <f>IF(Registration!M26&gt;0, INDEX(Lookup!$E$11:$E$106,  MATCH(Registration!M26,Grades,0),1),"")</f>
        <v/>
      </c>
      <c r="K20" s="37" t="str">
        <f>IF(Registration!N26&gt;0, INDEX(Lookup!$I$11:$J$106,  MATCH(Registration!N26,CategoriesKumite,0),1),"")</f>
        <v/>
      </c>
      <c r="L20" s="37" t="str">
        <f>IF(Registration!O26&gt;0, INDEX(Lookup!$K$11:$L$106,  MATCH(Registration!O26,CategoriesKata,0),1),"")</f>
        <v/>
      </c>
      <c r="M20" s="19" t="str">
        <f>IF(Registration!P26&gt;0,Registration!P26,"")</f>
        <v/>
      </c>
    </row>
    <row r="21" spans="1:13" x14ac:dyDescent="0.25">
      <c r="A21" s="34" t="str">
        <f>IF(Registration!D27  &gt; 0,Registration!D27,"")</f>
        <v/>
      </c>
      <c r="B21" s="34" t="str">
        <f>IF(Registration!E27  &gt; 0,Registration!E27,"")</f>
        <v/>
      </c>
      <c r="C21" s="35" t="str">
        <f>IF(Registration!F27&gt;0, INDEX(Lookup!$G$11:$H$106,  MATCH(Registration!F27,Gender,0),1),"")</f>
        <v/>
      </c>
      <c r="D21" s="36" t="str">
        <f>IF(Registration!G27&gt;0,Registration!G27,"")</f>
        <v/>
      </c>
      <c r="E21" s="19" t="str">
        <f ca="1">IF(Registration!H27&gt;0,Registration!H27,"")</f>
        <v/>
      </c>
      <c r="F21" s="19" t="str">
        <f>IF(Registration!I27&gt;0,Registration!I27,"")</f>
        <v/>
      </c>
      <c r="G21" s="19" t="str">
        <f>IF(Registration!J27&gt;0,Registration!J27,"")</f>
        <v/>
      </c>
      <c r="H21" s="35" t="e">
        <f ca="1">IF(Registration!K27&gt;0, INDEX(Lookup!$C$11:$D$106,  MATCH(Registration!K27,Country,0),1),"")</f>
        <v>#N/A</v>
      </c>
      <c r="I21" s="35" t="str">
        <f>IF(Registration!L27&gt;0,Registration!L27,"")</f>
        <v/>
      </c>
      <c r="J21" s="37" t="str">
        <f>IF(Registration!M27&gt;0, INDEX(Lookup!$E$11:$E$106,  MATCH(Registration!M27,Grades,0),1),"")</f>
        <v/>
      </c>
      <c r="K21" s="37" t="str">
        <f>IF(Registration!N27&gt;0, INDEX(Lookup!$I$11:$J$106,  MATCH(Registration!N27,CategoriesKumite,0),1),"")</f>
        <v/>
      </c>
      <c r="L21" s="37" t="str">
        <f>IF(Registration!O27&gt;0, INDEX(Lookup!$K$11:$L$106,  MATCH(Registration!O27,CategoriesKata,0),1),"")</f>
        <v/>
      </c>
      <c r="M21" s="19" t="str">
        <f>IF(Registration!P27&gt;0,Registration!P27,"")</f>
        <v/>
      </c>
    </row>
    <row r="22" spans="1:13" x14ac:dyDescent="0.25">
      <c r="A22" s="34" t="str">
        <f>IF(Registration!D28  &gt; 0,Registration!D28,"")</f>
        <v/>
      </c>
      <c r="B22" s="34" t="str">
        <f>IF(Registration!E28  &gt; 0,Registration!E28,"")</f>
        <v/>
      </c>
      <c r="C22" s="35" t="str">
        <f>IF(Registration!F28&gt;0, INDEX(Lookup!$G$11:$H$106,  MATCH(Registration!F28,Gender,0),1),"")</f>
        <v/>
      </c>
      <c r="D22" s="36" t="str">
        <f>IF(Registration!G28&gt;0,Registration!G28,"")</f>
        <v/>
      </c>
      <c r="E22" s="19" t="str">
        <f ca="1">IF(Registration!H28&gt;0,Registration!H28,"")</f>
        <v/>
      </c>
      <c r="F22" s="19" t="str">
        <f>IF(Registration!I28&gt;0,Registration!I28,"")</f>
        <v/>
      </c>
      <c r="G22" s="19" t="str">
        <f>IF(Registration!J28&gt;0,Registration!J28,"")</f>
        <v/>
      </c>
      <c r="H22" s="35" t="e">
        <f ca="1">IF(Registration!K28&gt;0, INDEX(Lookup!$C$11:$D$106,  MATCH(Registration!K28,Country,0),1),"")</f>
        <v>#N/A</v>
      </c>
      <c r="I22" s="35" t="str">
        <f>IF(Registration!L28&gt;0,Registration!L28,"")</f>
        <v/>
      </c>
      <c r="J22" s="37" t="str">
        <f>IF(Registration!M28&gt;0, INDEX(Lookup!$E$11:$E$106,  MATCH(Registration!M28,Grades,0),1),"")</f>
        <v/>
      </c>
      <c r="K22" s="37" t="str">
        <f>IF(Registration!N28&gt;0, INDEX(Lookup!$I$11:$J$106,  MATCH(Registration!N28,CategoriesKumite,0),1),"")</f>
        <v/>
      </c>
      <c r="L22" s="37" t="str">
        <f>IF(Registration!O28&gt;0, INDEX(Lookup!$K$11:$L$106,  MATCH(Registration!O28,CategoriesKata,0),1),"")</f>
        <v/>
      </c>
      <c r="M22" s="19" t="str">
        <f>IF(Registration!P28&gt;0,Registration!P28,"")</f>
        <v/>
      </c>
    </row>
    <row r="23" spans="1:13" x14ac:dyDescent="0.25">
      <c r="A23" s="34" t="str">
        <f>IF(Registration!D29  &gt; 0,Registration!D29,"")</f>
        <v/>
      </c>
      <c r="B23" s="34" t="str">
        <f>IF(Registration!E29  &gt; 0,Registration!E29,"")</f>
        <v/>
      </c>
      <c r="C23" s="35" t="str">
        <f>IF(Registration!F29&gt;0, INDEX(Lookup!$G$11:$H$106,  MATCH(Registration!F29,Gender,0),1),"")</f>
        <v/>
      </c>
      <c r="D23" s="36" t="str">
        <f>IF(Registration!G29&gt;0,Registration!G29,"")</f>
        <v/>
      </c>
      <c r="E23" s="19" t="str">
        <f ca="1">IF(Registration!H29&gt;0,Registration!H29,"")</f>
        <v/>
      </c>
      <c r="F23" s="19" t="str">
        <f>IF(Registration!I29&gt;0,Registration!I29,"")</f>
        <v/>
      </c>
      <c r="G23" s="19" t="str">
        <f>IF(Registration!J29&gt;0,Registration!J29,"")</f>
        <v/>
      </c>
      <c r="H23" s="35" t="e">
        <f ca="1">IF(Registration!K29&gt;0, INDEX(Lookup!$C$11:$D$106,  MATCH(Registration!K29,Country,0),1),"")</f>
        <v>#N/A</v>
      </c>
      <c r="I23" s="35" t="str">
        <f>IF(Registration!L29&gt;0,Registration!L29,"")</f>
        <v/>
      </c>
      <c r="J23" s="37" t="str">
        <f>IF(Registration!M29&gt;0, INDEX(Lookup!$E$11:$E$106,  MATCH(Registration!M29,Grades,0),1),"")</f>
        <v/>
      </c>
      <c r="K23" s="37" t="str">
        <f>IF(Registration!N29&gt;0, INDEX(Lookup!$I$11:$J$106,  MATCH(Registration!N29,CategoriesKumite,0),1),"")</f>
        <v/>
      </c>
      <c r="L23" s="37" t="str">
        <f>IF(Registration!O29&gt;0, INDEX(Lookup!$K$11:$L$106,  MATCH(Registration!O29,CategoriesKata,0),1),"")</f>
        <v/>
      </c>
      <c r="M23" s="19" t="str">
        <f>IF(Registration!P29&gt;0,Registration!P29,"")</f>
        <v/>
      </c>
    </row>
    <row r="24" spans="1:13" x14ac:dyDescent="0.25">
      <c r="A24" s="34" t="str">
        <f>IF(Registration!D30  &gt; 0,Registration!D30,"")</f>
        <v/>
      </c>
      <c r="B24" s="34" t="str">
        <f>IF(Registration!E30  &gt; 0,Registration!E30,"")</f>
        <v/>
      </c>
      <c r="C24" s="35" t="str">
        <f>IF(Registration!F30&gt;0, INDEX(Lookup!$G$11:$H$106,  MATCH(Registration!F30,Gender,0),1),"")</f>
        <v/>
      </c>
      <c r="D24" s="36" t="str">
        <f>IF(Registration!G30&gt;0,Registration!G30,"")</f>
        <v/>
      </c>
      <c r="E24" s="19" t="str">
        <f ca="1">IF(Registration!H30&gt;0,Registration!H30,"")</f>
        <v/>
      </c>
      <c r="F24" s="19" t="str">
        <f>IF(Registration!I30&gt;0,Registration!I30,"")</f>
        <v/>
      </c>
      <c r="G24" s="19" t="str">
        <f>IF(Registration!J30&gt;0,Registration!J30,"")</f>
        <v/>
      </c>
      <c r="H24" s="35" t="e">
        <f ca="1">IF(Registration!K30&gt;0, INDEX(Lookup!$C$11:$D$106,  MATCH(Registration!K30,Country,0),1),"")</f>
        <v>#N/A</v>
      </c>
      <c r="I24" s="35" t="str">
        <f>IF(Registration!L30&gt;0,Registration!L30,"")</f>
        <v/>
      </c>
      <c r="J24" s="37" t="str">
        <f>IF(Registration!M30&gt;0, INDEX(Lookup!$E$11:$E$106,  MATCH(Registration!M30,Grades,0),1),"")</f>
        <v/>
      </c>
      <c r="K24" s="37" t="str">
        <f>IF(Registration!N30&gt;0, INDEX(Lookup!$I$11:$J$106,  MATCH(Registration!N30,CategoriesKumite,0),1),"")</f>
        <v/>
      </c>
      <c r="L24" s="37" t="str">
        <f>IF(Registration!O30&gt;0, INDEX(Lookup!$K$11:$L$106,  MATCH(Registration!O30,CategoriesKata,0),1),"")</f>
        <v/>
      </c>
      <c r="M24" s="19" t="str">
        <f>IF(Registration!P30&gt;0,Registration!P30,"")</f>
        <v/>
      </c>
    </row>
    <row r="25" spans="1:13" x14ac:dyDescent="0.25">
      <c r="A25" s="34" t="str">
        <f>IF(Registration!D31  &gt; 0,Registration!D31,"")</f>
        <v/>
      </c>
      <c r="B25" s="34" t="str">
        <f>IF(Registration!E31  &gt; 0,Registration!E31,"")</f>
        <v/>
      </c>
      <c r="C25" s="35" t="str">
        <f>IF(Registration!F31&gt;0, INDEX(Lookup!$G$11:$H$106,  MATCH(Registration!F31,Gender,0),1),"")</f>
        <v/>
      </c>
      <c r="D25" s="36" t="str">
        <f>IF(Registration!G31&gt;0,Registration!G31,"")</f>
        <v/>
      </c>
      <c r="E25" s="19" t="str">
        <f ca="1">IF(Registration!H31&gt;0,Registration!H31,"")</f>
        <v/>
      </c>
      <c r="F25" s="19" t="str">
        <f>IF(Registration!I31&gt;0,Registration!I31,"")</f>
        <v/>
      </c>
      <c r="G25" s="19" t="str">
        <f>IF(Registration!J31&gt;0,Registration!J31,"")</f>
        <v/>
      </c>
      <c r="H25" s="35" t="e">
        <f ca="1">IF(Registration!K31&gt;0, INDEX(Lookup!$C$11:$D$106,  MATCH(Registration!K31,Country,0),1),"")</f>
        <v>#N/A</v>
      </c>
      <c r="I25" s="35" t="str">
        <f>IF(Registration!L31&gt;0,Registration!L31,"")</f>
        <v/>
      </c>
      <c r="J25" s="37" t="str">
        <f>IF(Registration!M31&gt;0, INDEX(Lookup!$E$11:$E$106,  MATCH(Registration!M31,Grades,0),1),"")</f>
        <v/>
      </c>
      <c r="K25" s="37" t="str">
        <f>IF(Registration!N31&gt;0, INDEX(Lookup!$I$11:$J$106,  MATCH(Registration!N31,CategoriesKumite,0),1),"")</f>
        <v/>
      </c>
      <c r="L25" s="37" t="str">
        <f>IF(Registration!O31&gt;0, INDEX(Lookup!$K$11:$L$106,  MATCH(Registration!O31,CategoriesKata,0),1),"")</f>
        <v/>
      </c>
      <c r="M25" s="19" t="str">
        <f>IF(Registration!P31&gt;0,Registration!P31,"")</f>
        <v/>
      </c>
    </row>
    <row r="26" spans="1:13" x14ac:dyDescent="0.25">
      <c r="A26" s="34" t="str">
        <f>IF(Registration!D32  &gt; 0,Registration!D32,"")</f>
        <v/>
      </c>
      <c r="B26" s="34" t="str">
        <f>IF(Registration!E32  &gt; 0,Registration!E32,"")</f>
        <v/>
      </c>
      <c r="C26" s="35" t="str">
        <f>IF(Registration!F32&gt;0, INDEX(Lookup!$G$11:$H$106,  MATCH(Registration!F32,Gender,0),1),"")</f>
        <v/>
      </c>
      <c r="D26" s="36" t="str">
        <f>IF(Registration!G32&gt;0,Registration!G32,"")</f>
        <v/>
      </c>
      <c r="E26" s="19" t="str">
        <f ca="1">IF(Registration!H32&gt;0,Registration!H32,"")</f>
        <v/>
      </c>
      <c r="F26" s="19" t="str">
        <f>IF(Registration!I32&gt;0,Registration!I32,"")</f>
        <v/>
      </c>
      <c r="G26" s="19" t="str">
        <f>IF(Registration!J32&gt;0,Registration!J32,"")</f>
        <v/>
      </c>
      <c r="H26" s="35" t="e">
        <f ca="1">IF(Registration!K32&gt;0, INDEX(Lookup!$C$11:$D$106,  MATCH(Registration!K32,Country,0),1),"")</f>
        <v>#N/A</v>
      </c>
      <c r="I26" s="35" t="str">
        <f>IF(Registration!L32&gt;0,Registration!L32,"")</f>
        <v/>
      </c>
      <c r="J26" s="37" t="str">
        <f>IF(Registration!M32&gt;0, INDEX(Lookup!$E$11:$E$106,  MATCH(Registration!M32,Grades,0),1),"")</f>
        <v/>
      </c>
      <c r="K26" s="37" t="str">
        <f>IF(Registration!N32&gt;0, INDEX(Lookup!$I$11:$J$106,  MATCH(Registration!N32,CategoriesKumite,0),1),"")</f>
        <v/>
      </c>
      <c r="L26" s="37" t="str">
        <f>IF(Registration!O32&gt;0, INDEX(Lookup!$K$11:$L$106,  MATCH(Registration!O32,CategoriesKata,0),1),"")</f>
        <v/>
      </c>
      <c r="M26" s="19" t="str">
        <f>IF(Registration!P32&gt;0,Registration!P32,"")</f>
        <v/>
      </c>
    </row>
    <row r="27" spans="1:13" x14ac:dyDescent="0.25">
      <c r="A27" s="34" t="str">
        <f>IF(Registration!D33  &gt; 0,Registration!D33,"")</f>
        <v/>
      </c>
      <c r="B27" s="34" t="str">
        <f>IF(Registration!E33  &gt; 0,Registration!E33,"")</f>
        <v/>
      </c>
      <c r="C27" s="35" t="str">
        <f>IF(Registration!F33&gt;0, INDEX(Lookup!$G$11:$H$106,  MATCH(Registration!F33,Gender,0),1),"")</f>
        <v/>
      </c>
      <c r="D27" s="36" t="str">
        <f>IF(Registration!G33&gt;0,Registration!G33,"")</f>
        <v/>
      </c>
      <c r="E27" s="19" t="str">
        <f ca="1">IF(Registration!H33&gt;0,Registration!H33,"")</f>
        <v/>
      </c>
      <c r="F27" s="19" t="str">
        <f>IF(Registration!I33&gt;0,Registration!I33,"")</f>
        <v/>
      </c>
      <c r="G27" s="19" t="str">
        <f>IF(Registration!J33&gt;0,Registration!J33,"")</f>
        <v/>
      </c>
      <c r="H27" s="35" t="e">
        <f ca="1">IF(Registration!K33&gt;0, INDEX(Lookup!$C$11:$D$106,  MATCH(Registration!K33,Country,0),1),"")</f>
        <v>#N/A</v>
      </c>
      <c r="I27" s="35" t="str">
        <f>IF(Registration!L33&gt;0,Registration!L33,"")</f>
        <v/>
      </c>
      <c r="J27" s="37" t="str">
        <f>IF(Registration!M33&gt;0, INDEX(Lookup!$E$11:$E$106,  MATCH(Registration!M33,Grades,0),1),"")</f>
        <v/>
      </c>
      <c r="K27" s="37" t="str">
        <f>IF(Registration!N33&gt;0, INDEX(Lookup!$I$11:$J$106,  MATCH(Registration!N33,CategoriesKumite,0),1),"")</f>
        <v/>
      </c>
      <c r="L27" s="37" t="str">
        <f>IF(Registration!O33&gt;0, INDEX(Lookup!$K$11:$L$106,  MATCH(Registration!O33,CategoriesKata,0),1),"")</f>
        <v/>
      </c>
      <c r="M27" s="19" t="str">
        <f>IF(Registration!P33&gt;0,Registration!P33,"")</f>
        <v/>
      </c>
    </row>
    <row r="28" spans="1:13" x14ac:dyDescent="0.25">
      <c r="A28" s="34" t="str">
        <f>IF(Registration!D34  &gt; 0,Registration!D34,"")</f>
        <v/>
      </c>
      <c r="B28" s="34" t="str">
        <f>IF(Registration!E34  &gt; 0,Registration!E34,"")</f>
        <v/>
      </c>
      <c r="C28" s="35" t="str">
        <f>IF(Registration!F34&gt;0, INDEX(Lookup!$G$11:$H$106,  MATCH(Registration!F34,Gender,0),1),"")</f>
        <v/>
      </c>
      <c r="D28" s="36" t="str">
        <f>IF(Registration!G34&gt;0,Registration!G34,"")</f>
        <v/>
      </c>
      <c r="E28" s="19" t="str">
        <f ca="1">IF(Registration!H34&gt;0,Registration!H34,"")</f>
        <v/>
      </c>
      <c r="F28" s="19" t="str">
        <f>IF(Registration!I34&gt;0,Registration!I34,"")</f>
        <v/>
      </c>
      <c r="G28" s="19" t="str">
        <f>IF(Registration!J34&gt;0,Registration!J34,"")</f>
        <v/>
      </c>
      <c r="H28" s="35" t="e">
        <f ca="1">IF(Registration!K34&gt;0, INDEX(Lookup!$C$11:$D$106,  MATCH(Registration!K34,Country,0),1),"")</f>
        <v>#N/A</v>
      </c>
      <c r="I28" s="35" t="str">
        <f>IF(Registration!L34&gt;0,Registration!L34,"")</f>
        <v/>
      </c>
      <c r="J28" s="37" t="str">
        <f>IF(Registration!M34&gt;0, INDEX(Lookup!$E$11:$E$106,  MATCH(Registration!M34,Grades,0),1),"")</f>
        <v/>
      </c>
      <c r="K28" s="37" t="str">
        <f>IF(Registration!N34&gt;0, INDEX(Lookup!$I$11:$J$106,  MATCH(Registration!N34,CategoriesKumite,0),1),"")</f>
        <v/>
      </c>
      <c r="L28" s="37" t="str">
        <f>IF(Registration!O34&gt;0, INDEX(Lookup!$K$11:$L$106,  MATCH(Registration!O34,CategoriesKata,0),1),"")</f>
        <v/>
      </c>
      <c r="M28" s="19" t="str">
        <f>IF(Registration!P34&gt;0,Registration!P34,"")</f>
        <v/>
      </c>
    </row>
    <row r="29" spans="1:13" x14ac:dyDescent="0.25">
      <c r="A29" s="34" t="str">
        <f>IF(Registration!D35  &gt; 0,Registration!D35,"")</f>
        <v/>
      </c>
      <c r="B29" s="34" t="str">
        <f>IF(Registration!E35  &gt; 0,Registration!E35,"")</f>
        <v/>
      </c>
      <c r="C29" s="35" t="str">
        <f>IF(Registration!F35&gt;0, INDEX(Lookup!$G$11:$H$106,  MATCH(Registration!F35,Gender,0),1),"")</f>
        <v/>
      </c>
      <c r="D29" s="36" t="str">
        <f>IF(Registration!G35&gt;0,Registration!G35,"")</f>
        <v/>
      </c>
      <c r="E29" s="19" t="str">
        <f ca="1">IF(Registration!H35&gt;0,Registration!H35,"")</f>
        <v/>
      </c>
      <c r="F29" s="19" t="str">
        <f>IF(Registration!I35&gt;0,Registration!I35,"")</f>
        <v/>
      </c>
      <c r="G29" s="19" t="str">
        <f>IF(Registration!J35&gt;0,Registration!J35,"")</f>
        <v/>
      </c>
      <c r="H29" s="35" t="e">
        <f ca="1">IF(Registration!K35&gt;0, INDEX(Lookup!$C$11:$D$106,  MATCH(Registration!K35,Country,0),1),"")</f>
        <v>#N/A</v>
      </c>
      <c r="I29" s="35" t="str">
        <f>IF(Registration!L35&gt;0,Registration!L35,"")</f>
        <v/>
      </c>
      <c r="J29" s="37" t="str">
        <f>IF(Registration!M35&gt;0, INDEX(Lookup!$E$11:$E$106,  MATCH(Registration!M35,Grades,0),1),"")</f>
        <v/>
      </c>
      <c r="K29" s="37" t="str">
        <f>IF(Registration!N35&gt;0, INDEX(Lookup!$I$11:$J$106,  MATCH(Registration!N35,CategoriesKumite,0),1),"")</f>
        <v/>
      </c>
      <c r="L29" s="37" t="str">
        <f>IF(Registration!O35&gt;0, INDEX(Lookup!$K$11:$L$106,  MATCH(Registration!O35,CategoriesKata,0),1),"")</f>
        <v/>
      </c>
      <c r="M29" s="19" t="str">
        <f>IF(Registration!P35&gt;0,Registration!P35,"")</f>
        <v/>
      </c>
    </row>
    <row r="30" spans="1:13" x14ac:dyDescent="0.25">
      <c r="A30" s="34" t="str">
        <f>IF(Registration!D36  &gt; 0,Registration!D36,"")</f>
        <v/>
      </c>
      <c r="B30" s="34" t="str">
        <f>IF(Registration!E36  &gt; 0,Registration!E36,"")</f>
        <v/>
      </c>
      <c r="C30" s="35" t="str">
        <f>IF(Registration!F36&gt;0, INDEX(Lookup!$G$11:$H$106,  MATCH(Registration!F36,Gender,0),1),"")</f>
        <v/>
      </c>
      <c r="D30" s="36" t="str">
        <f>IF(Registration!G36&gt;0,Registration!G36,"")</f>
        <v/>
      </c>
      <c r="E30" s="19" t="str">
        <f ca="1">IF(Registration!H36&gt;0,Registration!H36,"")</f>
        <v/>
      </c>
      <c r="F30" s="19" t="str">
        <f>IF(Registration!I36&gt;0,Registration!I36,"")</f>
        <v/>
      </c>
      <c r="G30" s="19" t="str">
        <f>IF(Registration!J36&gt;0,Registration!J36,"")</f>
        <v/>
      </c>
      <c r="H30" s="35" t="e">
        <f ca="1">IF(Registration!K36&gt;0, INDEX(Lookup!$C$11:$D$106,  MATCH(Registration!K36,Country,0),1),"")</f>
        <v>#N/A</v>
      </c>
      <c r="I30" s="35" t="str">
        <f>IF(Registration!L36&gt;0,Registration!L36,"")</f>
        <v/>
      </c>
      <c r="J30" s="37" t="str">
        <f>IF(Registration!M36&gt;0, INDEX(Lookup!$E$11:$E$106,  MATCH(Registration!M36,Grades,0),1),"")</f>
        <v/>
      </c>
      <c r="K30" s="37" t="str">
        <f>IF(Registration!N36&gt;0, INDEX(Lookup!$I$11:$J$106,  MATCH(Registration!N36,CategoriesKumite,0),1),"")</f>
        <v/>
      </c>
      <c r="L30" s="37" t="str">
        <f>IF(Registration!O36&gt;0, INDEX(Lookup!$K$11:$L$106,  MATCH(Registration!O36,CategoriesKata,0),1),"")</f>
        <v/>
      </c>
      <c r="M30" s="19" t="str">
        <f>IF(Registration!P36&gt;0,Registration!P36,"")</f>
        <v/>
      </c>
    </row>
    <row r="31" spans="1:13" x14ac:dyDescent="0.25">
      <c r="A31" s="34" t="str">
        <f>IF(Registration!D37  &gt; 0,Registration!D37,"")</f>
        <v/>
      </c>
      <c r="B31" s="34" t="str">
        <f>IF(Registration!E37  &gt; 0,Registration!E37,"")</f>
        <v/>
      </c>
      <c r="C31" s="35" t="str">
        <f>IF(Registration!F37&gt;0, INDEX(Lookup!$G$11:$H$106,  MATCH(Registration!F37,Gender,0),1),"")</f>
        <v/>
      </c>
      <c r="D31" s="36" t="str">
        <f>IF(Registration!G37&gt;0,Registration!G37,"")</f>
        <v/>
      </c>
      <c r="E31" s="19" t="str">
        <f ca="1">IF(Registration!H37&gt;0,Registration!H37,"")</f>
        <v/>
      </c>
      <c r="F31" s="19" t="str">
        <f>IF(Registration!I37&gt;0,Registration!I37,"")</f>
        <v/>
      </c>
      <c r="G31" s="19" t="str">
        <f>IF(Registration!J37&gt;0,Registration!J37,"")</f>
        <v/>
      </c>
      <c r="H31" s="35" t="e">
        <f ca="1">IF(Registration!K37&gt;0, INDEX(Lookup!$C$11:$D$106,  MATCH(Registration!K37,Country,0),1),"")</f>
        <v>#N/A</v>
      </c>
      <c r="I31" s="35" t="str">
        <f>IF(Registration!L37&gt;0,Registration!L37,"")</f>
        <v/>
      </c>
      <c r="J31" s="37" t="str">
        <f>IF(Registration!M37&gt;0, INDEX(Lookup!$E$11:$E$106,  MATCH(Registration!M37,Grades,0),1),"")</f>
        <v/>
      </c>
      <c r="K31" s="37" t="str">
        <f>IF(Registration!N37&gt;0, INDEX(Lookup!$I$11:$J$106,  MATCH(Registration!N37,CategoriesKumite,0),1),"")</f>
        <v/>
      </c>
      <c r="L31" s="37" t="str">
        <f>IF(Registration!O37&gt;0, INDEX(Lookup!$K$11:$L$106,  MATCH(Registration!O37,CategoriesKata,0),1),"")</f>
        <v/>
      </c>
      <c r="M31" s="19" t="str">
        <f>IF(Registration!P37&gt;0,Registration!P37,"")</f>
        <v/>
      </c>
    </row>
    <row r="32" spans="1:13" x14ac:dyDescent="0.25">
      <c r="A32" s="34" t="str">
        <f>IF(Registration!D38  &gt; 0,Registration!D38,"")</f>
        <v/>
      </c>
      <c r="B32" s="34" t="str">
        <f>IF(Registration!E38  &gt; 0,Registration!E38,"")</f>
        <v/>
      </c>
      <c r="C32" s="35" t="str">
        <f>IF(Registration!F38&gt;0, INDEX(Lookup!$G$11:$H$106,  MATCH(Registration!F38,Gender,0),1),"")</f>
        <v/>
      </c>
      <c r="D32" s="36" t="str">
        <f>IF(Registration!G38&gt;0,Registration!G38,"")</f>
        <v/>
      </c>
      <c r="E32" s="19" t="str">
        <f ca="1">IF(Registration!H38&gt;0,Registration!H38,"")</f>
        <v/>
      </c>
      <c r="F32" s="19" t="str">
        <f>IF(Registration!I38&gt;0,Registration!I38,"")</f>
        <v/>
      </c>
      <c r="G32" s="19" t="str">
        <f>IF(Registration!J38&gt;0,Registration!J38,"")</f>
        <v/>
      </c>
      <c r="H32" s="35" t="e">
        <f ca="1">IF(Registration!K38&gt;0, INDEX(Lookup!$C$11:$D$106,  MATCH(Registration!K38,Country,0),1),"")</f>
        <v>#N/A</v>
      </c>
      <c r="I32" s="35" t="str">
        <f>IF(Registration!L38&gt;0,Registration!L38,"")</f>
        <v/>
      </c>
      <c r="J32" s="37" t="str">
        <f>IF(Registration!M38&gt;0, INDEX(Lookup!$E$11:$E$106,  MATCH(Registration!M38,Grades,0),1),"")</f>
        <v/>
      </c>
      <c r="K32" s="37" t="str">
        <f>IF(Registration!N38&gt;0, INDEX(Lookup!$I$11:$J$106,  MATCH(Registration!N38,CategoriesKumite,0),1),"")</f>
        <v/>
      </c>
      <c r="L32" s="37" t="str">
        <f>IF(Registration!O38&gt;0, INDEX(Lookup!$K$11:$L$106,  MATCH(Registration!O38,CategoriesKata,0),1),"")</f>
        <v/>
      </c>
      <c r="M32" s="19" t="str">
        <f>IF(Registration!P38&gt;0,Registration!P38,"")</f>
        <v/>
      </c>
    </row>
    <row r="33" spans="1:13" x14ac:dyDescent="0.25">
      <c r="A33" s="34" t="str">
        <f>IF(Registration!D39  &gt; 0,Registration!D39,"")</f>
        <v/>
      </c>
      <c r="B33" s="34" t="str">
        <f>IF(Registration!E39  &gt; 0,Registration!E39,"")</f>
        <v/>
      </c>
      <c r="C33" s="35" t="str">
        <f>IF(Registration!F39&gt;0, INDEX(Lookup!$G$11:$H$106,  MATCH(Registration!F39,Gender,0),1),"")</f>
        <v/>
      </c>
      <c r="D33" s="36" t="str">
        <f>IF(Registration!G39&gt;0,Registration!G39,"")</f>
        <v/>
      </c>
      <c r="E33" s="19" t="str">
        <f ca="1">IF(Registration!H39&gt;0,Registration!H39,"")</f>
        <v/>
      </c>
      <c r="F33" s="19" t="str">
        <f>IF(Registration!I39&gt;0,Registration!I39,"")</f>
        <v/>
      </c>
      <c r="G33" s="19" t="str">
        <f>IF(Registration!J39&gt;0,Registration!J39,"")</f>
        <v/>
      </c>
      <c r="H33" s="35" t="e">
        <f ca="1">IF(Registration!K39&gt;0, INDEX(Lookup!$C$11:$D$106,  MATCH(Registration!K39,Country,0),1),"")</f>
        <v>#N/A</v>
      </c>
      <c r="I33" s="35" t="str">
        <f>IF(Registration!L39&gt;0,Registration!L39,"")</f>
        <v/>
      </c>
      <c r="J33" s="37" t="str">
        <f>IF(Registration!M39&gt;0, INDEX(Lookup!$E$11:$E$106,  MATCH(Registration!M39,Grades,0),1),"")</f>
        <v/>
      </c>
      <c r="K33" s="37" t="str">
        <f>IF(Registration!N39&gt;0, INDEX(Lookup!$I$11:$J$106,  MATCH(Registration!N39,CategoriesKumite,0),1),"")</f>
        <v/>
      </c>
      <c r="L33" s="37" t="str">
        <f>IF(Registration!O39&gt;0, INDEX(Lookup!$K$11:$L$106,  MATCH(Registration!O39,CategoriesKata,0),1),"")</f>
        <v/>
      </c>
      <c r="M33" s="19" t="str">
        <f>IF(Registration!P39&gt;0,Registration!P39,"")</f>
        <v/>
      </c>
    </row>
    <row r="34" spans="1:13" x14ac:dyDescent="0.25">
      <c r="A34" s="34" t="str">
        <f>IF(Registration!D40  &gt; 0,Registration!D40,"")</f>
        <v/>
      </c>
      <c r="B34" s="34" t="str">
        <f>IF(Registration!E40  &gt; 0,Registration!E40,"")</f>
        <v/>
      </c>
      <c r="C34" s="35" t="str">
        <f>IF(Registration!F40&gt;0, INDEX(Lookup!$G$11:$H$106,  MATCH(Registration!F40,Gender,0),1),"")</f>
        <v/>
      </c>
      <c r="D34" s="36" t="str">
        <f>IF(Registration!G40&gt;0,Registration!G40,"")</f>
        <v/>
      </c>
      <c r="E34" s="19" t="str">
        <f ca="1">IF(Registration!H40&gt;0,Registration!H40,"")</f>
        <v/>
      </c>
      <c r="F34" s="19" t="str">
        <f>IF(Registration!I40&gt;0,Registration!I40,"")</f>
        <v/>
      </c>
      <c r="G34" s="19" t="str">
        <f>IF(Registration!J40&gt;0,Registration!J40,"")</f>
        <v/>
      </c>
      <c r="H34" s="35" t="e">
        <f ca="1">IF(Registration!K40&gt;0, INDEX(Lookup!$C$11:$D$106,  MATCH(Registration!K40,Country,0),1),"")</f>
        <v>#N/A</v>
      </c>
      <c r="I34" s="35" t="str">
        <f>IF(Registration!L40&gt;0,Registration!L40,"")</f>
        <v/>
      </c>
      <c r="J34" s="37" t="str">
        <f>IF(Registration!M40&gt;0, INDEX(Lookup!$E$11:$E$106,  MATCH(Registration!M40,Grades,0),1),"")</f>
        <v/>
      </c>
      <c r="K34" s="37" t="str">
        <f>IF(Registration!N40&gt;0, INDEX(Lookup!$I$11:$J$106,  MATCH(Registration!N40,CategoriesKumite,0),1),"")</f>
        <v/>
      </c>
      <c r="L34" s="37" t="str">
        <f>IF(Registration!O40&gt;0, INDEX(Lookup!$K$11:$L$106,  MATCH(Registration!O40,CategoriesKata,0),1),"")</f>
        <v/>
      </c>
      <c r="M34" s="19" t="str">
        <f>IF(Registration!P40&gt;0,Registration!P40,"")</f>
        <v/>
      </c>
    </row>
    <row r="35" spans="1:13" x14ac:dyDescent="0.25">
      <c r="A35" s="34" t="str">
        <f>IF(Registration!D41  &gt; 0,Registration!D41,"")</f>
        <v/>
      </c>
      <c r="B35" s="34" t="str">
        <f>IF(Registration!E41  &gt; 0,Registration!E41,"")</f>
        <v/>
      </c>
      <c r="C35" s="35" t="str">
        <f>IF(Registration!F41&gt;0, INDEX(Lookup!$G$11:$H$106,  MATCH(Registration!F41,Gender,0),1),"")</f>
        <v/>
      </c>
      <c r="D35" s="36" t="str">
        <f>IF(Registration!G41&gt;0,Registration!G41,"")</f>
        <v/>
      </c>
      <c r="E35" s="19" t="str">
        <f ca="1">IF(Registration!H41&gt;0,Registration!H41,"")</f>
        <v/>
      </c>
      <c r="F35" s="19" t="str">
        <f>IF(Registration!I41&gt;0,Registration!I41,"")</f>
        <v/>
      </c>
      <c r="G35" s="19" t="str">
        <f>IF(Registration!J41&gt;0,Registration!J41,"")</f>
        <v/>
      </c>
      <c r="H35" s="35" t="e">
        <f ca="1">IF(Registration!K41&gt;0, INDEX(Lookup!$C$11:$D$106,  MATCH(Registration!K41,Country,0),1),"")</f>
        <v>#N/A</v>
      </c>
      <c r="I35" s="35" t="str">
        <f>IF(Registration!L41&gt;0,Registration!L41,"")</f>
        <v/>
      </c>
      <c r="J35" s="37" t="str">
        <f>IF(Registration!M41&gt;0, INDEX(Lookup!$E$11:$E$106,  MATCH(Registration!M41,Grades,0),1),"")</f>
        <v/>
      </c>
      <c r="K35" s="37" t="str">
        <f>IF(Registration!N41&gt;0, INDEX(Lookup!$I$11:$J$106,  MATCH(Registration!N41,CategoriesKumite,0),1),"")</f>
        <v/>
      </c>
      <c r="L35" s="37" t="str">
        <f>IF(Registration!O41&gt;0, INDEX(Lookup!$K$11:$L$106,  MATCH(Registration!O41,CategoriesKata,0),1),"")</f>
        <v/>
      </c>
      <c r="M35" s="19" t="str">
        <f>IF(Registration!P41&gt;0,Registration!P41,"")</f>
        <v/>
      </c>
    </row>
    <row r="36" spans="1:13" x14ac:dyDescent="0.25">
      <c r="A36" s="34" t="str">
        <f>IF(Registration!D42  &gt; 0,Registration!D42,"")</f>
        <v/>
      </c>
      <c r="B36" s="34" t="str">
        <f>IF(Registration!E42  &gt; 0,Registration!E42,"")</f>
        <v/>
      </c>
      <c r="C36" s="35" t="str">
        <f>IF(Registration!F42&gt;0, INDEX(Lookup!$G$11:$H$106,  MATCH(Registration!F42,Gender,0),1),"")</f>
        <v/>
      </c>
      <c r="D36" s="36" t="str">
        <f>IF(Registration!G42&gt;0,Registration!G42,"")</f>
        <v/>
      </c>
      <c r="E36" s="19" t="str">
        <f ca="1">IF(Registration!H42&gt;0,Registration!H42,"")</f>
        <v/>
      </c>
      <c r="F36" s="19" t="str">
        <f>IF(Registration!I42&gt;0,Registration!I42,"")</f>
        <v/>
      </c>
      <c r="G36" s="19" t="str">
        <f>IF(Registration!J42&gt;0,Registration!J42,"")</f>
        <v/>
      </c>
      <c r="H36" s="35" t="e">
        <f ca="1">IF(Registration!K42&gt;0, INDEX(Lookup!$C$11:$D$106,  MATCH(Registration!K42,Country,0),1),"")</f>
        <v>#N/A</v>
      </c>
      <c r="I36" s="35" t="str">
        <f>IF(Registration!L42&gt;0,Registration!L42,"")</f>
        <v/>
      </c>
      <c r="J36" s="37" t="str">
        <f>IF(Registration!M42&gt;0, INDEX(Lookup!$E$11:$E$106,  MATCH(Registration!M42,Grades,0),1),"")</f>
        <v/>
      </c>
      <c r="K36" s="37" t="str">
        <f>IF(Registration!N42&gt;0, INDEX(Lookup!$I$11:$J$106,  MATCH(Registration!N42,CategoriesKumite,0),1),"")</f>
        <v/>
      </c>
      <c r="L36" s="37" t="str">
        <f>IF(Registration!O42&gt;0, INDEX(Lookup!$K$11:$L$106,  MATCH(Registration!O42,CategoriesKata,0),1),"")</f>
        <v/>
      </c>
      <c r="M36" s="19" t="str">
        <f>IF(Registration!P42&gt;0,Registration!P42,"")</f>
        <v/>
      </c>
    </row>
    <row r="37" spans="1:13" x14ac:dyDescent="0.25">
      <c r="A37" s="34" t="str">
        <f>IF(Registration!D43  &gt; 0,Registration!D43,"")</f>
        <v/>
      </c>
      <c r="B37" s="34" t="str">
        <f>IF(Registration!E43  &gt; 0,Registration!E43,"")</f>
        <v/>
      </c>
      <c r="C37" s="35" t="str">
        <f>IF(Registration!F43&gt;0, INDEX(Lookup!$G$11:$H$106,  MATCH(Registration!F43,Gender,0),1),"")</f>
        <v/>
      </c>
      <c r="D37" s="36" t="str">
        <f>IF(Registration!G43&gt;0,Registration!G43,"")</f>
        <v/>
      </c>
      <c r="E37" s="19" t="str">
        <f ca="1">IF(Registration!H43&gt;0,Registration!H43,"")</f>
        <v/>
      </c>
      <c r="F37" s="19" t="str">
        <f>IF(Registration!I43&gt;0,Registration!I43,"")</f>
        <v/>
      </c>
      <c r="G37" s="19" t="str">
        <f>IF(Registration!J43&gt;0,Registration!J43,"")</f>
        <v/>
      </c>
      <c r="H37" s="35" t="e">
        <f ca="1">IF(Registration!K43&gt;0, INDEX(Lookup!$C$11:$D$106,  MATCH(Registration!K43,Country,0),1),"")</f>
        <v>#N/A</v>
      </c>
      <c r="I37" s="35" t="str">
        <f>IF(Registration!L43&gt;0,Registration!L43,"")</f>
        <v/>
      </c>
      <c r="J37" s="37" t="str">
        <f>IF(Registration!M43&gt;0, INDEX(Lookup!$E$11:$E$106,  MATCH(Registration!M43,Grades,0),1),"")</f>
        <v/>
      </c>
      <c r="K37" s="37" t="str">
        <f>IF(Registration!N43&gt;0, INDEX(Lookup!$I$11:$J$106,  MATCH(Registration!N43,CategoriesKumite,0),1),"")</f>
        <v/>
      </c>
      <c r="L37" s="37" t="str">
        <f>IF(Registration!O43&gt;0, INDEX(Lookup!$K$11:$L$106,  MATCH(Registration!O43,CategoriesKata,0),1),"")</f>
        <v/>
      </c>
      <c r="M37" s="19" t="str">
        <f>IF(Registration!P43&gt;0,Registration!P43,"")</f>
        <v/>
      </c>
    </row>
    <row r="38" spans="1:13" x14ac:dyDescent="0.25">
      <c r="A38" s="34" t="str">
        <f>IF(Registration!D44  &gt; 0,Registration!D44,"")</f>
        <v/>
      </c>
      <c r="B38" s="34" t="str">
        <f>IF(Registration!E44  &gt; 0,Registration!E44,"")</f>
        <v/>
      </c>
      <c r="C38" s="35" t="str">
        <f>IF(Registration!F44&gt;0, INDEX(Lookup!$G$11:$H$106,  MATCH(Registration!F44,Gender,0),1),"")</f>
        <v/>
      </c>
      <c r="D38" s="36" t="str">
        <f>IF(Registration!G44&gt;0,Registration!G44,"")</f>
        <v/>
      </c>
      <c r="E38" s="19" t="str">
        <f ca="1">IF(Registration!H44&gt;0,Registration!H44,"")</f>
        <v/>
      </c>
      <c r="F38" s="19" t="str">
        <f>IF(Registration!I44&gt;0,Registration!I44,"")</f>
        <v/>
      </c>
      <c r="G38" s="19" t="str">
        <f>IF(Registration!J44&gt;0,Registration!J44,"")</f>
        <v/>
      </c>
      <c r="H38" s="35" t="e">
        <f ca="1">IF(Registration!K44&gt;0, INDEX(Lookup!$C$11:$D$106,  MATCH(Registration!K44,Country,0),1),"")</f>
        <v>#N/A</v>
      </c>
      <c r="I38" s="35" t="str">
        <f>IF(Registration!L44&gt;0,Registration!L44,"")</f>
        <v/>
      </c>
      <c r="J38" s="37" t="str">
        <f>IF(Registration!M44&gt;0, INDEX(Lookup!$E$11:$E$106,  MATCH(Registration!M44,Grades,0),1),"")</f>
        <v/>
      </c>
      <c r="K38" s="37" t="str">
        <f>IF(Registration!N44&gt;0, INDEX(Lookup!$I$11:$J$106,  MATCH(Registration!N44,CategoriesKumite,0),1),"")</f>
        <v/>
      </c>
      <c r="L38" s="37" t="str">
        <f>IF(Registration!O44&gt;0, INDEX(Lookup!$K$11:$L$106,  MATCH(Registration!O44,CategoriesKata,0),1),"")</f>
        <v/>
      </c>
      <c r="M38" s="19" t="str">
        <f>IF(Registration!P44&gt;0,Registration!P44,"")</f>
        <v/>
      </c>
    </row>
    <row r="39" spans="1:13" x14ac:dyDescent="0.25">
      <c r="A39" s="34" t="str">
        <f>IF(Registration!D45  &gt; 0,Registration!D45,"")</f>
        <v/>
      </c>
      <c r="B39" s="34" t="str">
        <f>IF(Registration!E45  &gt; 0,Registration!E45,"")</f>
        <v/>
      </c>
      <c r="C39" s="35" t="str">
        <f>IF(Registration!F45&gt;0, INDEX(Lookup!$G$11:$H$106,  MATCH(Registration!F45,Gender,0),1),"")</f>
        <v/>
      </c>
      <c r="D39" s="36" t="str">
        <f>IF(Registration!G45&gt;0,Registration!G45,"")</f>
        <v/>
      </c>
      <c r="E39" s="19" t="str">
        <f ca="1">IF(Registration!H45&gt;0,Registration!H45,"")</f>
        <v/>
      </c>
      <c r="F39" s="19" t="str">
        <f>IF(Registration!I45&gt;0,Registration!I45,"")</f>
        <v/>
      </c>
      <c r="G39" s="19" t="str">
        <f>IF(Registration!J45&gt;0,Registration!J45,"")</f>
        <v/>
      </c>
      <c r="H39" s="35" t="e">
        <f ca="1">IF(Registration!K45&gt;0, INDEX(Lookup!$C$11:$D$106,  MATCH(Registration!K45,Country,0),1),"")</f>
        <v>#N/A</v>
      </c>
      <c r="I39" s="35" t="str">
        <f>IF(Registration!L45&gt;0,Registration!L45,"")</f>
        <v/>
      </c>
      <c r="J39" s="37" t="str">
        <f>IF(Registration!M45&gt;0, INDEX(Lookup!$E$11:$E$106,  MATCH(Registration!M45,Grades,0),1),"")</f>
        <v/>
      </c>
      <c r="K39" s="37" t="str">
        <f>IF(Registration!N45&gt;0, INDEX(Lookup!$I$11:$J$106,  MATCH(Registration!N45,CategoriesKumite,0),1),"")</f>
        <v/>
      </c>
      <c r="L39" s="37" t="str">
        <f>IF(Registration!O45&gt;0, INDEX(Lookup!$K$11:$L$106,  MATCH(Registration!O45,CategoriesKata,0),1),"")</f>
        <v/>
      </c>
      <c r="M39" s="19" t="str">
        <f>IF(Registration!P45&gt;0,Registration!P45,"")</f>
        <v/>
      </c>
    </row>
    <row r="40" spans="1:13" x14ac:dyDescent="0.25">
      <c r="A40" s="34" t="str">
        <f>IF(Registration!D46  &gt; 0,Registration!D46,"")</f>
        <v/>
      </c>
      <c r="B40" s="34" t="str">
        <f>IF(Registration!E46  &gt; 0,Registration!E46,"")</f>
        <v/>
      </c>
      <c r="C40" s="35" t="str">
        <f>IF(Registration!F46&gt;0, INDEX(Lookup!$G$11:$H$106,  MATCH(Registration!F46,Gender,0),1),"")</f>
        <v/>
      </c>
      <c r="D40" s="36" t="str">
        <f>IF(Registration!G46&gt;0,Registration!G46,"")</f>
        <v/>
      </c>
      <c r="E40" s="19" t="str">
        <f ca="1">IF(Registration!H46&gt;0,Registration!H46,"")</f>
        <v/>
      </c>
      <c r="F40" s="19" t="str">
        <f>IF(Registration!I46&gt;0,Registration!I46,"")</f>
        <v/>
      </c>
      <c r="G40" s="19" t="str">
        <f>IF(Registration!J46&gt;0,Registration!J46,"")</f>
        <v/>
      </c>
      <c r="H40" s="35" t="e">
        <f ca="1">IF(Registration!K46&gt;0, INDEX(Lookup!$C$11:$D$106,  MATCH(Registration!K46,Country,0),1),"")</f>
        <v>#N/A</v>
      </c>
      <c r="I40" s="35" t="str">
        <f>IF(Registration!L46&gt;0,Registration!L46,"")</f>
        <v/>
      </c>
      <c r="J40" s="37" t="str">
        <f>IF(Registration!M46&gt;0, INDEX(Lookup!$E$11:$E$106,  MATCH(Registration!M46,Grades,0),1),"")</f>
        <v/>
      </c>
      <c r="K40" s="37" t="str">
        <f>IF(Registration!N46&gt;0, INDEX(Lookup!$I$11:$J$106,  MATCH(Registration!N46,CategoriesKumite,0),1),"")</f>
        <v/>
      </c>
      <c r="L40" s="37" t="str">
        <f>IF(Registration!O46&gt;0, INDEX(Lookup!$K$11:$L$106,  MATCH(Registration!O46,CategoriesKata,0),1),"")</f>
        <v/>
      </c>
      <c r="M40" s="19" t="str">
        <f>IF(Registration!P46&gt;0,Registration!P46,"")</f>
        <v/>
      </c>
    </row>
    <row r="41" spans="1:13" x14ac:dyDescent="0.25">
      <c r="A41" s="34" t="str">
        <f>IF(Registration!D47  &gt; 0,Registration!D47,"")</f>
        <v/>
      </c>
      <c r="B41" s="34" t="str">
        <f>IF(Registration!E47  &gt; 0,Registration!E47,"")</f>
        <v/>
      </c>
      <c r="C41" s="35" t="str">
        <f>IF(Registration!F47&gt;0, INDEX(Lookup!$G$11:$H$106,  MATCH(Registration!F47,Gender,0),1),"")</f>
        <v/>
      </c>
      <c r="D41" s="36" t="str">
        <f>IF(Registration!G47&gt;0,Registration!G47,"")</f>
        <v/>
      </c>
      <c r="E41" s="19" t="str">
        <f ca="1">IF(Registration!H47&gt;0,Registration!H47,"")</f>
        <v/>
      </c>
      <c r="F41" s="19" t="str">
        <f>IF(Registration!I47&gt;0,Registration!I47,"")</f>
        <v/>
      </c>
      <c r="G41" s="19" t="str">
        <f>IF(Registration!J47&gt;0,Registration!J47,"")</f>
        <v/>
      </c>
      <c r="H41" s="35" t="e">
        <f ca="1">IF(Registration!K47&gt;0, INDEX(Lookup!$C$11:$D$106,  MATCH(Registration!K47,Country,0),1),"")</f>
        <v>#N/A</v>
      </c>
      <c r="I41" s="35" t="str">
        <f>IF(Registration!L47&gt;0,Registration!L47,"")</f>
        <v/>
      </c>
      <c r="J41" s="37" t="str">
        <f>IF(Registration!M47&gt;0, INDEX(Lookup!$E$11:$E$106,  MATCH(Registration!M47,Grades,0),1),"")</f>
        <v/>
      </c>
      <c r="K41" s="37" t="str">
        <f>IF(Registration!N47&gt;0, INDEX(Lookup!$I$11:$J$106,  MATCH(Registration!N47,CategoriesKumite,0),1),"")</f>
        <v/>
      </c>
      <c r="L41" s="37" t="str">
        <f>IF(Registration!O47&gt;0, INDEX(Lookup!$K$11:$L$106,  MATCH(Registration!O47,CategoriesKata,0),1),"")</f>
        <v/>
      </c>
      <c r="M41" s="19" t="str">
        <f>IF(Registration!P47&gt;0,Registration!P47,"")</f>
        <v/>
      </c>
    </row>
    <row r="42" spans="1:13" x14ac:dyDescent="0.25">
      <c r="A42" s="34" t="str">
        <f>IF(Registration!D48  &gt; 0,Registration!D48,"")</f>
        <v/>
      </c>
      <c r="B42" s="34" t="str">
        <f>IF(Registration!E48  &gt; 0,Registration!E48,"")</f>
        <v/>
      </c>
      <c r="C42" s="35" t="str">
        <f>IF(Registration!F48&gt;0, INDEX(Lookup!$G$11:$H$106,  MATCH(Registration!F48,Gender,0),1),"")</f>
        <v/>
      </c>
      <c r="D42" s="36" t="str">
        <f>IF(Registration!G48&gt;0,Registration!G48,"")</f>
        <v/>
      </c>
      <c r="E42" s="19" t="str">
        <f ca="1">IF(Registration!H48&gt;0,Registration!H48,"")</f>
        <v/>
      </c>
      <c r="F42" s="19" t="str">
        <f>IF(Registration!I48&gt;0,Registration!I48,"")</f>
        <v/>
      </c>
      <c r="G42" s="19" t="str">
        <f>IF(Registration!J48&gt;0,Registration!J48,"")</f>
        <v/>
      </c>
      <c r="H42" s="35" t="e">
        <f ca="1">IF(Registration!K48&gt;0, INDEX(Lookup!$C$11:$D$106,  MATCH(Registration!K48,Country,0),1),"")</f>
        <v>#N/A</v>
      </c>
      <c r="I42" s="35" t="str">
        <f>IF(Registration!L48&gt;0,Registration!L48,"")</f>
        <v/>
      </c>
      <c r="J42" s="37" t="str">
        <f>IF(Registration!M48&gt;0, INDEX(Lookup!$E$11:$E$106,  MATCH(Registration!M48,Grades,0),1),"")</f>
        <v/>
      </c>
      <c r="K42" s="37" t="str">
        <f>IF(Registration!N48&gt;0, INDEX(Lookup!$I$11:$J$106,  MATCH(Registration!N48,CategoriesKumite,0),1),"")</f>
        <v/>
      </c>
      <c r="L42" s="37" t="str">
        <f>IF(Registration!O48&gt;0, INDEX(Lookup!$K$11:$L$106,  MATCH(Registration!O48,CategoriesKata,0),1),"")</f>
        <v/>
      </c>
      <c r="M42" s="19" t="str">
        <f>IF(Registration!P48&gt;0,Registration!P48,"")</f>
        <v/>
      </c>
    </row>
    <row r="43" spans="1:13" x14ac:dyDescent="0.25">
      <c r="A43" s="34" t="str">
        <f>IF(Registration!D49  &gt; 0,Registration!D49,"")</f>
        <v/>
      </c>
      <c r="B43" s="34" t="str">
        <f>IF(Registration!E49  &gt; 0,Registration!E49,"")</f>
        <v/>
      </c>
      <c r="C43" s="35" t="str">
        <f>IF(Registration!F49&gt;0, INDEX(Lookup!$G$11:$H$106,  MATCH(Registration!F49,Gender,0),1),"")</f>
        <v/>
      </c>
      <c r="D43" s="36" t="str">
        <f>IF(Registration!G49&gt;0,Registration!G49,"")</f>
        <v/>
      </c>
      <c r="E43" s="19" t="str">
        <f ca="1">IF(Registration!H49&gt;0,Registration!H49,"")</f>
        <v/>
      </c>
      <c r="F43" s="19" t="str">
        <f>IF(Registration!I49&gt;0,Registration!I49,"")</f>
        <v/>
      </c>
      <c r="G43" s="19" t="str">
        <f>IF(Registration!J49&gt;0,Registration!J49,"")</f>
        <v/>
      </c>
      <c r="H43" s="35" t="e">
        <f ca="1">IF(Registration!K49&gt;0, INDEX(Lookup!$C$11:$D$106,  MATCH(Registration!K49,Country,0),1),"")</f>
        <v>#N/A</v>
      </c>
      <c r="I43" s="35" t="str">
        <f>IF(Registration!L49&gt;0,Registration!L49,"")</f>
        <v/>
      </c>
      <c r="J43" s="37" t="str">
        <f>IF(Registration!M49&gt;0, INDEX(Lookup!$E$11:$E$106,  MATCH(Registration!M49,Grades,0),1),"")</f>
        <v/>
      </c>
      <c r="K43" s="37" t="str">
        <f>IF(Registration!N49&gt;0, INDEX(Lookup!$I$11:$J$106,  MATCH(Registration!N49,CategoriesKumite,0),1),"")</f>
        <v/>
      </c>
      <c r="L43" s="37" t="str">
        <f>IF(Registration!O49&gt;0, INDEX(Lookup!$K$11:$L$106,  MATCH(Registration!O49,CategoriesKata,0),1),"")</f>
        <v/>
      </c>
      <c r="M43" s="19" t="str">
        <f>IF(Registration!P49&gt;0,Registration!P49,"")</f>
        <v/>
      </c>
    </row>
    <row r="44" spans="1:13" x14ac:dyDescent="0.25">
      <c r="A44" s="34" t="str">
        <f>IF(Registration!D50  &gt; 0,Registration!D50,"")</f>
        <v/>
      </c>
      <c r="B44" s="34" t="str">
        <f>IF(Registration!E50  &gt; 0,Registration!E50,"")</f>
        <v/>
      </c>
      <c r="C44" s="35" t="str">
        <f>IF(Registration!F50&gt;0, INDEX(Lookup!$G$11:$H$106,  MATCH(Registration!F50,Gender,0),1),"")</f>
        <v/>
      </c>
      <c r="D44" s="36" t="str">
        <f>IF(Registration!G50&gt;0,Registration!G50,"")</f>
        <v/>
      </c>
      <c r="E44" s="19" t="str">
        <f ca="1">IF(Registration!H50&gt;0,Registration!H50,"")</f>
        <v/>
      </c>
      <c r="F44" s="19" t="str">
        <f>IF(Registration!I50&gt;0,Registration!I50,"")</f>
        <v/>
      </c>
      <c r="G44" s="19" t="str">
        <f>IF(Registration!J50&gt;0,Registration!J50,"")</f>
        <v/>
      </c>
      <c r="H44" s="35" t="e">
        <f ca="1">IF(Registration!K50&gt;0, INDEX(Lookup!$C$11:$D$106,  MATCH(Registration!K50,Country,0),1),"")</f>
        <v>#N/A</v>
      </c>
      <c r="I44" s="35" t="str">
        <f>IF(Registration!L50&gt;0,Registration!L50,"")</f>
        <v/>
      </c>
      <c r="J44" s="37" t="str">
        <f>IF(Registration!M50&gt;0, INDEX(Lookup!$E$11:$E$106,  MATCH(Registration!M50,Grades,0),1),"")</f>
        <v/>
      </c>
      <c r="K44" s="37" t="str">
        <f>IF(Registration!N50&gt;0, INDEX(Lookup!$I$11:$J$106,  MATCH(Registration!N50,CategoriesKumite,0),1),"")</f>
        <v/>
      </c>
      <c r="L44" s="37" t="str">
        <f>IF(Registration!O50&gt;0, INDEX(Lookup!$K$11:$L$106,  MATCH(Registration!O50,CategoriesKata,0),1),"")</f>
        <v/>
      </c>
      <c r="M44" s="19" t="str">
        <f>IF(Registration!P50&gt;0,Registration!P50,"")</f>
        <v/>
      </c>
    </row>
    <row r="45" spans="1:13" x14ac:dyDescent="0.25">
      <c r="A45" s="34" t="str">
        <f>IF(Registration!D51  &gt; 0,Registration!D51,"")</f>
        <v/>
      </c>
      <c r="B45" s="34" t="str">
        <f>IF(Registration!E51  &gt; 0,Registration!E51,"")</f>
        <v/>
      </c>
      <c r="C45" s="35" t="str">
        <f>IF(Registration!F51&gt;0, INDEX(Lookup!$G$11:$H$106,  MATCH(Registration!F51,Gender,0),1),"")</f>
        <v/>
      </c>
      <c r="D45" s="36" t="str">
        <f>IF(Registration!G51&gt;0,Registration!G51,"")</f>
        <v/>
      </c>
      <c r="E45" s="19" t="str">
        <f ca="1">IF(Registration!H51&gt;0,Registration!H51,"")</f>
        <v/>
      </c>
      <c r="F45" s="19" t="str">
        <f>IF(Registration!I51&gt;0,Registration!I51,"")</f>
        <v/>
      </c>
      <c r="G45" s="19" t="str">
        <f>IF(Registration!J51&gt;0,Registration!J51,"")</f>
        <v/>
      </c>
      <c r="H45" s="35" t="e">
        <f ca="1">IF(Registration!K51&gt;0, INDEX(Lookup!$C$11:$D$106,  MATCH(Registration!K51,Country,0),1),"")</f>
        <v>#N/A</v>
      </c>
      <c r="I45" s="35" t="str">
        <f>IF(Registration!L51&gt;0,Registration!L51,"")</f>
        <v/>
      </c>
      <c r="J45" s="37" t="str">
        <f>IF(Registration!M51&gt;0, INDEX(Lookup!$E$11:$E$106,  MATCH(Registration!M51,Grades,0),1),"")</f>
        <v/>
      </c>
      <c r="K45" s="37" t="str">
        <f>IF(Registration!N51&gt;0, INDEX(Lookup!$I$11:$J$106,  MATCH(Registration!N51,CategoriesKumite,0),1),"")</f>
        <v/>
      </c>
      <c r="L45" s="37" t="str">
        <f>IF(Registration!O51&gt;0, INDEX(Lookup!$K$11:$L$106,  MATCH(Registration!O51,CategoriesKata,0),1),"")</f>
        <v/>
      </c>
      <c r="M45" s="19" t="str">
        <f>IF(Registration!P51&gt;0,Registration!P51,"")</f>
        <v/>
      </c>
    </row>
    <row r="46" spans="1:13" x14ac:dyDescent="0.25">
      <c r="A46" s="34" t="str">
        <f>IF(Registration!D52  &gt; 0,Registration!D52,"")</f>
        <v/>
      </c>
      <c r="B46" s="34" t="str">
        <f>IF(Registration!E52  &gt; 0,Registration!E52,"")</f>
        <v/>
      </c>
      <c r="C46" s="35" t="str">
        <f>IF(Registration!F52&gt;0, INDEX(Lookup!$G$11:$H$106,  MATCH(Registration!F52,Gender,0),1),"")</f>
        <v/>
      </c>
      <c r="D46" s="36" t="str">
        <f>IF(Registration!G52&gt;0,Registration!G52,"")</f>
        <v/>
      </c>
      <c r="E46" s="19" t="str">
        <f ca="1">IF(Registration!H52&gt;0,Registration!H52,"")</f>
        <v/>
      </c>
      <c r="F46" s="19" t="str">
        <f>IF(Registration!I52&gt;0,Registration!I52,"")</f>
        <v/>
      </c>
      <c r="G46" s="19" t="str">
        <f>IF(Registration!J52&gt;0,Registration!J52,"")</f>
        <v/>
      </c>
      <c r="H46" s="35" t="e">
        <f ca="1">IF(Registration!K52&gt;0, INDEX(Lookup!$C$11:$D$106,  MATCH(Registration!K52,Country,0),1),"")</f>
        <v>#N/A</v>
      </c>
      <c r="I46" s="35" t="str">
        <f>IF(Registration!L52&gt;0,Registration!L52,"")</f>
        <v/>
      </c>
      <c r="J46" s="37" t="str">
        <f>IF(Registration!M52&gt;0, INDEX(Lookup!$E$11:$E$106,  MATCH(Registration!M52,Grades,0),1),"")</f>
        <v/>
      </c>
      <c r="K46" s="37" t="str">
        <f>IF(Registration!N52&gt;0, INDEX(Lookup!$I$11:$J$106,  MATCH(Registration!N52,CategoriesKumite,0),1),"")</f>
        <v/>
      </c>
      <c r="L46" s="37" t="str">
        <f>IF(Registration!O52&gt;0, INDEX(Lookup!$K$11:$L$106,  MATCH(Registration!O52,CategoriesKata,0),1),"")</f>
        <v/>
      </c>
      <c r="M46" s="19" t="str">
        <f>IF(Registration!P52&gt;0,Registration!P52,"")</f>
        <v/>
      </c>
    </row>
    <row r="47" spans="1:13" x14ac:dyDescent="0.25">
      <c r="A47" s="34" t="str">
        <f>IF(Registration!D53  &gt; 0,Registration!D53,"")</f>
        <v/>
      </c>
      <c r="B47" s="34" t="str">
        <f>IF(Registration!E53  &gt; 0,Registration!E53,"")</f>
        <v/>
      </c>
      <c r="C47" s="35" t="str">
        <f>IF(Registration!F53&gt;0, INDEX(Lookup!$G$11:$H$106,  MATCH(Registration!F53,Gender,0),1),"")</f>
        <v/>
      </c>
      <c r="D47" s="36" t="str">
        <f>IF(Registration!G53&gt;0,Registration!G53,"")</f>
        <v/>
      </c>
      <c r="E47" s="19" t="str">
        <f ca="1">IF(Registration!H53&gt;0,Registration!H53,"")</f>
        <v/>
      </c>
      <c r="F47" s="19" t="str">
        <f>IF(Registration!I53&gt;0,Registration!I53,"")</f>
        <v/>
      </c>
      <c r="G47" s="19" t="str">
        <f>IF(Registration!J53&gt;0,Registration!J53,"")</f>
        <v/>
      </c>
      <c r="H47" s="35" t="e">
        <f ca="1">IF(Registration!K53&gt;0, INDEX(Lookup!$C$11:$D$106,  MATCH(Registration!K53,Country,0),1),"")</f>
        <v>#N/A</v>
      </c>
      <c r="I47" s="35" t="str">
        <f>IF(Registration!L53&gt;0,Registration!L53,"")</f>
        <v/>
      </c>
      <c r="J47" s="37" t="str">
        <f>IF(Registration!M53&gt;0, INDEX(Lookup!$E$11:$E$106,  MATCH(Registration!M53,Grades,0),1),"")</f>
        <v/>
      </c>
      <c r="K47" s="37" t="str">
        <f>IF(Registration!N53&gt;0, INDEX(Lookup!$I$11:$J$106,  MATCH(Registration!N53,CategoriesKumite,0),1),"")</f>
        <v/>
      </c>
      <c r="L47" s="37" t="str">
        <f>IF(Registration!O53&gt;0, INDEX(Lookup!$K$11:$L$106,  MATCH(Registration!O53,CategoriesKata,0),1),"")</f>
        <v/>
      </c>
      <c r="M47" s="19" t="str">
        <f>IF(Registration!P53&gt;0,Registration!P53,"")</f>
        <v/>
      </c>
    </row>
    <row r="48" spans="1:13" x14ac:dyDescent="0.25">
      <c r="A48" s="34" t="str">
        <f>IF(Registration!D54  &gt; 0,Registration!D54,"")</f>
        <v/>
      </c>
      <c r="B48" s="34" t="str">
        <f>IF(Registration!E54  &gt; 0,Registration!E54,"")</f>
        <v/>
      </c>
      <c r="C48" s="35" t="str">
        <f>IF(Registration!F54&gt;0, INDEX(Lookup!$G$11:$H$106,  MATCH(Registration!F54,Gender,0),1),"")</f>
        <v/>
      </c>
      <c r="D48" s="36" t="str">
        <f>IF(Registration!G54&gt;0,Registration!G54,"")</f>
        <v/>
      </c>
      <c r="E48" s="19" t="str">
        <f ca="1">IF(Registration!H54&gt;0,Registration!H54,"")</f>
        <v/>
      </c>
      <c r="F48" s="19" t="str">
        <f>IF(Registration!I54&gt;0,Registration!I54,"")</f>
        <v/>
      </c>
      <c r="G48" s="19" t="str">
        <f>IF(Registration!J54&gt;0,Registration!J54,"")</f>
        <v/>
      </c>
      <c r="H48" s="35" t="e">
        <f ca="1">IF(Registration!K54&gt;0, INDEX(Lookup!$C$11:$D$106,  MATCH(Registration!K54,Country,0),1),"")</f>
        <v>#N/A</v>
      </c>
      <c r="I48" s="35" t="str">
        <f>IF(Registration!L54&gt;0,Registration!L54,"")</f>
        <v/>
      </c>
      <c r="J48" s="37" t="str">
        <f>IF(Registration!M54&gt;0, INDEX(Lookup!$E$11:$E$106,  MATCH(Registration!M54,Grades,0),1),"")</f>
        <v/>
      </c>
      <c r="K48" s="37" t="str">
        <f>IF(Registration!N54&gt;0, INDEX(Lookup!$I$11:$J$106,  MATCH(Registration!N54,CategoriesKumite,0),1),"")</f>
        <v/>
      </c>
      <c r="L48" s="37" t="str">
        <f>IF(Registration!O54&gt;0, INDEX(Lookup!$K$11:$L$106,  MATCH(Registration!O54,CategoriesKata,0),1),"")</f>
        <v/>
      </c>
      <c r="M48" s="19" t="str">
        <f>IF(Registration!P54&gt;0,Registration!P54,"")</f>
        <v/>
      </c>
    </row>
    <row r="49" spans="1:13" x14ac:dyDescent="0.25">
      <c r="A49" s="34" t="str">
        <f>IF(Registration!D55  &gt; 0,Registration!D55,"")</f>
        <v/>
      </c>
      <c r="B49" s="34" t="str">
        <f>IF(Registration!E55  &gt; 0,Registration!E55,"")</f>
        <v/>
      </c>
      <c r="C49" s="35" t="str">
        <f>IF(Registration!F55&gt;0, INDEX(Lookup!$G$11:$H$106,  MATCH(Registration!F55,Gender,0),1),"")</f>
        <v/>
      </c>
      <c r="D49" s="36" t="str">
        <f>IF(Registration!G55&gt;0,Registration!G55,"")</f>
        <v/>
      </c>
      <c r="E49" s="19" t="str">
        <f ca="1">IF(Registration!H55&gt;0,Registration!H55,"")</f>
        <v/>
      </c>
      <c r="F49" s="19" t="str">
        <f>IF(Registration!I55&gt;0,Registration!I55,"")</f>
        <v/>
      </c>
      <c r="G49" s="19" t="str">
        <f>IF(Registration!J55&gt;0,Registration!J55,"")</f>
        <v/>
      </c>
      <c r="H49" s="35" t="e">
        <f ca="1">IF(Registration!K55&gt;0, INDEX(Lookup!$C$11:$D$106,  MATCH(Registration!K55,Country,0),1),"")</f>
        <v>#N/A</v>
      </c>
      <c r="I49" s="35" t="str">
        <f>IF(Registration!L55&gt;0,Registration!L55,"")</f>
        <v/>
      </c>
      <c r="J49" s="37" t="str">
        <f>IF(Registration!M55&gt;0, INDEX(Lookup!$E$11:$E$106,  MATCH(Registration!M55,Grades,0),1),"")</f>
        <v/>
      </c>
      <c r="K49" s="37" t="str">
        <f>IF(Registration!N55&gt;0, INDEX(Lookup!$I$11:$J$106,  MATCH(Registration!N55,CategoriesKumite,0),1),"")</f>
        <v/>
      </c>
      <c r="L49" s="37" t="str">
        <f>IF(Registration!O55&gt;0, INDEX(Lookup!$K$11:$L$106,  MATCH(Registration!O55,CategoriesKata,0),1),"")</f>
        <v/>
      </c>
      <c r="M49" s="19" t="str">
        <f>IF(Registration!P55&gt;0,Registration!P55,"")</f>
        <v/>
      </c>
    </row>
    <row r="50" spans="1:13" x14ac:dyDescent="0.25">
      <c r="A50" s="34" t="str">
        <f>IF(Registration!D56  &gt; 0,Registration!D56,"")</f>
        <v/>
      </c>
      <c r="B50" s="34" t="str">
        <f>IF(Registration!E56  &gt; 0,Registration!E56,"")</f>
        <v/>
      </c>
      <c r="C50" s="35" t="str">
        <f>IF(Registration!F56&gt;0, INDEX(Lookup!$G$11:$H$106,  MATCH(Registration!F56,Gender,0),1),"")</f>
        <v/>
      </c>
      <c r="D50" s="36" t="str">
        <f>IF(Registration!G56&gt;0,Registration!G56,"")</f>
        <v/>
      </c>
      <c r="E50" s="19" t="str">
        <f ca="1">IF(Registration!H56&gt;0,Registration!H56,"")</f>
        <v/>
      </c>
      <c r="F50" s="19" t="str">
        <f>IF(Registration!I56&gt;0,Registration!I56,"")</f>
        <v/>
      </c>
      <c r="G50" s="19" t="str">
        <f>IF(Registration!J56&gt;0,Registration!J56,"")</f>
        <v/>
      </c>
      <c r="H50" s="35" t="e">
        <f ca="1">IF(Registration!K56&gt;0, INDEX(Lookup!$C$11:$D$106,  MATCH(Registration!K56,Country,0),1),"")</f>
        <v>#N/A</v>
      </c>
      <c r="I50" s="35" t="str">
        <f>IF(Registration!L56&gt;0,Registration!L56,"")</f>
        <v/>
      </c>
      <c r="J50" s="37" t="str">
        <f>IF(Registration!M56&gt;0, INDEX(Lookup!$E$11:$E$106,  MATCH(Registration!M56,Grades,0),1),"")</f>
        <v/>
      </c>
      <c r="K50" s="37" t="str">
        <f>IF(Registration!N56&gt;0, INDEX(Lookup!$I$11:$J$106,  MATCH(Registration!N56,CategoriesKumite,0),1),"")</f>
        <v/>
      </c>
      <c r="L50" s="37" t="str">
        <f>IF(Registration!O56&gt;0, INDEX(Lookup!$K$11:$L$106,  MATCH(Registration!O56,CategoriesKata,0),1),"")</f>
        <v/>
      </c>
      <c r="M50" s="19" t="str">
        <f>IF(Registration!P56&gt;0,Registration!P56,"")</f>
        <v/>
      </c>
    </row>
    <row r="51" spans="1:13" x14ac:dyDescent="0.25">
      <c r="A51" s="34" t="str">
        <f>IF(Registration!D57  &gt; 0,Registration!D57,"")</f>
        <v/>
      </c>
      <c r="B51" s="34" t="str">
        <f>IF(Registration!E57  &gt; 0,Registration!E57,"")</f>
        <v/>
      </c>
      <c r="C51" s="35" t="str">
        <f>IF(Registration!F57&gt;0, INDEX(Lookup!$G$11:$H$106,  MATCH(Registration!F57,Gender,0),1),"")</f>
        <v/>
      </c>
      <c r="D51" s="36" t="str">
        <f>IF(Registration!G57&gt;0,Registration!G57,"")</f>
        <v/>
      </c>
      <c r="E51" s="19" t="str">
        <f ca="1">IF(Registration!H57&gt;0,Registration!H57,"")</f>
        <v/>
      </c>
      <c r="F51" s="19" t="str">
        <f>IF(Registration!I57&gt;0,Registration!I57,"")</f>
        <v/>
      </c>
      <c r="G51" s="19" t="str">
        <f>IF(Registration!J57&gt;0,Registration!J57,"")</f>
        <v/>
      </c>
      <c r="H51" s="35" t="e">
        <f ca="1">IF(Registration!K57&gt;0, INDEX(Lookup!$C$11:$D$106,  MATCH(Registration!K57,Country,0),1),"")</f>
        <v>#N/A</v>
      </c>
      <c r="I51" s="35" t="str">
        <f>IF(Registration!L57&gt;0,Registration!L57,"")</f>
        <v/>
      </c>
      <c r="J51" s="37" t="str">
        <f>IF(Registration!M57&gt;0, INDEX(Lookup!$E$11:$E$106,  MATCH(Registration!M57,Grades,0),1),"")</f>
        <v/>
      </c>
      <c r="K51" s="37" t="str">
        <f>IF(Registration!N57&gt;0, INDEX(Lookup!$I$11:$J$106,  MATCH(Registration!N57,CategoriesKumite,0),1),"")</f>
        <v/>
      </c>
      <c r="L51" s="37" t="str">
        <f>IF(Registration!O57&gt;0, INDEX(Lookup!$K$11:$L$106,  MATCH(Registration!O57,CategoriesKata,0),1),"")</f>
        <v/>
      </c>
      <c r="M51" s="19" t="str">
        <f>IF(Registration!P57&gt;0,Registration!P57,"")</f>
        <v/>
      </c>
    </row>
    <row r="52" spans="1:13" x14ac:dyDescent="0.25">
      <c r="A52" s="34" t="str">
        <f>IF(Registration!D58  &gt; 0,Registration!D58,"")</f>
        <v/>
      </c>
      <c r="B52" s="34" t="str">
        <f>IF(Registration!E58  &gt; 0,Registration!E58,"")</f>
        <v/>
      </c>
      <c r="C52" s="35" t="str">
        <f>IF(Registration!F58&gt;0, INDEX(Lookup!$G$11:$H$106,  MATCH(Registration!F58,Gender,0),1),"")</f>
        <v/>
      </c>
      <c r="D52" s="36" t="str">
        <f>IF(Registration!G58&gt;0,Registration!G58,"")</f>
        <v/>
      </c>
      <c r="E52" s="19" t="str">
        <f ca="1">IF(Registration!H58&gt;0,Registration!H58,"")</f>
        <v/>
      </c>
      <c r="F52" s="19" t="str">
        <f>IF(Registration!I58&gt;0,Registration!I58,"")</f>
        <v/>
      </c>
      <c r="G52" s="19" t="str">
        <f>IF(Registration!J58&gt;0,Registration!J58,"")</f>
        <v/>
      </c>
      <c r="H52" s="35" t="e">
        <f ca="1">IF(Registration!K58&gt;0, INDEX(Lookup!$C$11:$D$106,  MATCH(Registration!K58,Country,0),1),"")</f>
        <v>#N/A</v>
      </c>
      <c r="I52" s="35" t="str">
        <f>IF(Registration!L58&gt;0,Registration!L58,"")</f>
        <v/>
      </c>
      <c r="J52" s="37" t="str">
        <f>IF(Registration!M58&gt;0, INDEX(Lookup!$E$11:$E$106,  MATCH(Registration!M58,Grades,0),1),"")</f>
        <v/>
      </c>
      <c r="K52" s="37" t="str">
        <f>IF(Registration!N58&gt;0, INDEX(Lookup!$I$11:$J$106,  MATCH(Registration!N58,CategoriesKumite,0),1),"")</f>
        <v/>
      </c>
      <c r="L52" s="37" t="str">
        <f>IF(Registration!O58&gt;0, INDEX(Lookup!$K$11:$L$106,  MATCH(Registration!O58,CategoriesKata,0),1),"")</f>
        <v/>
      </c>
      <c r="M52" s="19" t="str">
        <f>IF(Registration!P58&gt;0,Registration!P58,"")</f>
        <v/>
      </c>
    </row>
    <row r="53" spans="1:13" x14ac:dyDescent="0.25">
      <c r="A53" s="34" t="str">
        <f>IF(Registration!D59  &gt; 0,Registration!D59,"")</f>
        <v/>
      </c>
      <c r="B53" s="34" t="str">
        <f>IF(Registration!E59  &gt; 0,Registration!E59,"")</f>
        <v/>
      </c>
      <c r="C53" s="35" t="str">
        <f>IF(Registration!F59&gt;0, INDEX(Lookup!$G$11:$H$106,  MATCH(Registration!F59,Gender,0),1),"")</f>
        <v/>
      </c>
      <c r="D53" s="36" t="str">
        <f>IF(Registration!G59&gt;0,Registration!G59,"")</f>
        <v/>
      </c>
      <c r="E53" s="19" t="str">
        <f ca="1">IF(Registration!H59&gt;0,Registration!H59,"")</f>
        <v/>
      </c>
      <c r="F53" s="19" t="str">
        <f>IF(Registration!I59&gt;0,Registration!I59,"")</f>
        <v/>
      </c>
      <c r="G53" s="19" t="str">
        <f>IF(Registration!J59&gt;0,Registration!J59,"")</f>
        <v/>
      </c>
      <c r="H53" s="35" t="e">
        <f ca="1">IF(Registration!K59&gt;0, INDEX(Lookup!$C$11:$D$106,  MATCH(Registration!K59,Country,0),1),"")</f>
        <v>#N/A</v>
      </c>
      <c r="I53" s="35" t="str">
        <f>IF(Registration!L59&gt;0,Registration!L59,"")</f>
        <v/>
      </c>
      <c r="J53" s="37" t="str">
        <f>IF(Registration!M59&gt;0, INDEX(Lookup!$E$11:$E$106,  MATCH(Registration!M59,Grades,0),1),"")</f>
        <v/>
      </c>
      <c r="K53" s="37" t="str">
        <f>IF(Registration!N59&gt;0, INDEX(Lookup!$I$11:$J$106,  MATCH(Registration!N59,CategoriesKumite,0),1),"")</f>
        <v/>
      </c>
      <c r="L53" s="37" t="str">
        <f>IF(Registration!O59&gt;0, INDEX(Lookup!$K$11:$L$106,  MATCH(Registration!O59,CategoriesKata,0),1),"")</f>
        <v/>
      </c>
      <c r="M53" s="19" t="str">
        <f>IF(Registration!P59&gt;0,Registration!P59,"")</f>
        <v/>
      </c>
    </row>
    <row r="54" spans="1:13" x14ac:dyDescent="0.25">
      <c r="A54" s="34" t="str">
        <f>IF(Registration!D60  &gt; 0,Registration!D60,"")</f>
        <v/>
      </c>
      <c r="B54" s="34" t="str">
        <f>IF(Registration!E60  &gt; 0,Registration!E60,"")</f>
        <v/>
      </c>
      <c r="C54" s="35" t="str">
        <f>IF(Registration!F60&gt;0, INDEX(Lookup!$G$11:$H$106,  MATCH(Registration!F60,Gender,0),1),"")</f>
        <v/>
      </c>
      <c r="D54" s="36" t="str">
        <f>IF(Registration!G60&gt;0,Registration!G60,"")</f>
        <v/>
      </c>
      <c r="E54" s="19" t="str">
        <f ca="1">IF(Registration!H60&gt;0,Registration!H60,"")</f>
        <v/>
      </c>
      <c r="F54" s="19" t="str">
        <f>IF(Registration!I60&gt;0,Registration!I60,"")</f>
        <v/>
      </c>
      <c r="G54" s="19" t="str">
        <f>IF(Registration!J60&gt;0,Registration!J60,"")</f>
        <v/>
      </c>
      <c r="H54" s="35" t="e">
        <f ca="1">IF(Registration!K60&gt;0, INDEX(Lookup!$C$11:$D$106,  MATCH(Registration!K60,Country,0),1),"")</f>
        <v>#N/A</v>
      </c>
      <c r="I54" s="35" t="str">
        <f>IF(Registration!L60&gt;0,Registration!L60,"")</f>
        <v/>
      </c>
      <c r="J54" s="37" t="str">
        <f>IF(Registration!M60&gt;0, INDEX(Lookup!$E$11:$E$106,  MATCH(Registration!M60,Grades,0),1),"")</f>
        <v/>
      </c>
      <c r="K54" s="37" t="str">
        <f>IF(Registration!N60&gt;0, INDEX(Lookup!$I$11:$J$106,  MATCH(Registration!N60,CategoriesKumite,0),1),"")</f>
        <v/>
      </c>
      <c r="L54" s="37" t="str">
        <f>IF(Registration!O60&gt;0, INDEX(Lookup!$K$11:$L$106,  MATCH(Registration!O60,CategoriesKata,0),1),"")</f>
        <v/>
      </c>
      <c r="M54" s="19" t="str">
        <f>IF(Registration!P60&gt;0,Registration!P60,"")</f>
        <v/>
      </c>
    </row>
    <row r="55" spans="1:13" x14ac:dyDescent="0.25">
      <c r="A55" s="34" t="str">
        <f>IF(Registration!D61  &gt; 0,Registration!D61,"")</f>
        <v/>
      </c>
      <c r="B55" s="34" t="str">
        <f>IF(Registration!E61  &gt; 0,Registration!E61,"")</f>
        <v/>
      </c>
      <c r="C55" s="35" t="str">
        <f>IF(Registration!F61&gt;0, INDEX(Lookup!$G$11:$H$106,  MATCH(Registration!F61,Gender,0),1),"")</f>
        <v/>
      </c>
      <c r="D55" s="36" t="str">
        <f>IF(Registration!G61&gt;0,Registration!G61,"")</f>
        <v/>
      </c>
      <c r="E55" s="19" t="str">
        <f ca="1">IF(Registration!H61&gt;0,Registration!H61,"")</f>
        <v/>
      </c>
      <c r="F55" s="19" t="str">
        <f>IF(Registration!I61&gt;0,Registration!I61,"")</f>
        <v/>
      </c>
      <c r="G55" s="19" t="str">
        <f>IF(Registration!J61&gt;0,Registration!J61,"")</f>
        <v/>
      </c>
      <c r="H55" s="35" t="e">
        <f ca="1">IF(Registration!K61&gt;0, INDEX(Lookup!$C$11:$D$106,  MATCH(Registration!K61,Country,0),1),"")</f>
        <v>#N/A</v>
      </c>
      <c r="I55" s="35" t="str">
        <f>IF(Registration!L61&gt;0,Registration!L61,"")</f>
        <v/>
      </c>
      <c r="J55" s="37" t="str">
        <f>IF(Registration!M61&gt;0, INDEX(Lookup!$E$11:$E$106,  MATCH(Registration!M61,Grades,0),1),"")</f>
        <v/>
      </c>
      <c r="K55" s="37" t="str">
        <f>IF(Registration!N61&gt;0, INDEX(Lookup!$I$11:$J$106,  MATCH(Registration!N61,CategoriesKumite,0),1),"")</f>
        <v/>
      </c>
      <c r="L55" s="37" t="str">
        <f>IF(Registration!O61&gt;0, INDEX(Lookup!$K$11:$L$106,  MATCH(Registration!O61,CategoriesKata,0),1),"")</f>
        <v/>
      </c>
      <c r="M55" s="19" t="str">
        <f>IF(Registration!P61&gt;0,Registration!P61,"")</f>
        <v/>
      </c>
    </row>
    <row r="56" spans="1:13" x14ac:dyDescent="0.25">
      <c r="A56" s="34" t="str">
        <f>IF(Registration!D62  &gt; 0,Registration!D62,"")</f>
        <v/>
      </c>
      <c r="B56" s="34" t="str">
        <f>IF(Registration!E62  &gt; 0,Registration!E62,"")</f>
        <v/>
      </c>
      <c r="C56" s="35" t="str">
        <f>IF(Registration!F62&gt;0, INDEX(Lookup!$G$11:$H$106,  MATCH(Registration!F62,Gender,0),1),"")</f>
        <v/>
      </c>
      <c r="D56" s="36" t="str">
        <f>IF(Registration!G62&gt;0,Registration!G62,"")</f>
        <v/>
      </c>
      <c r="E56" s="19" t="str">
        <f ca="1">IF(Registration!H62&gt;0,Registration!H62,"")</f>
        <v/>
      </c>
      <c r="F56" s="19" t="str">
        <f>IF(Registration!I62&gt;0,Registration!I62,"")</f>
        <v/>
      </c>
      <c r="G56" s="19" t="str">
        <f>IF(Registration!J62&gt;0,Registration!J62,"")</f>
        <v/>
      </c>
      <c r="H56" s="35" t="e">
        <f ca="1">IF(Registration!K62&gt;0, INDEX(Lookup!$C$11:$D$106,  MATCH(Registration!K62,Country,0),1),"")</f>
        <v>#N/A</v>
      </c>
      <c r="I56" s="35" t="str">
        <f>IF(Registration!L62&gt;0,Registration!L62,"")</f>
        <v/>
      </c>
      <c r="J56" s="37" t="str">
        <f>IF(Registration!M62&gt;0, INDEX(Lookup!$E$11:$E$106,  MATCH(Registration!M62,Grades,0),1),"")</f>
        <v/>
      </c>
      <c r="K56" s="37" t="str">
        <f>IF(Registration!N62&gt;0, INDEX(Lookup!$I$11:$J$106,  MATCH(Registration!N62,CategoriesKumite,0),1),"")</f>
        <v/>
      </c>
      <c r="L56" s="37" t="str">
        <f>IF(Registration!O62&gt;0, INDEX(Lookup!$K$11:$L$106,  MATCH(Registration!O62,CategoriesKata,0),1),"")</f>
        <v/>
      </c>
      <c r="M56" s="19" t="str">
        <f>IF(Registration!P62&gt;0,Registration!P62,"")</f>
        <v/>
      </c>
    </row>
    <row r="57" spans="1:13" x14ac:dyDescent="0.25">
      <c r="A57" s="34" t="str">
        <f>IF(Registration!D63  &gt; 0,Registration!D63,"")</f>
        <v/>
      </c>
      <c r="B57" s="34" t="str">
        <f>IF(Registration!E63  &gt; 0,Registration!E63,"")</f>
        <v/>
      </c>
      <c r="C57" s="35" t="str">
        <f>IF(Registration!F63&gt;0, INDEX(Lookup!$G$11:$H$106,  MATCH(Registration!F63,Gender,0),1),"")</f>
        <v/>
      </c>
      <c r="D57" s="36" t="str">
        <f>IF(Registration!G63&gt;0,Registration!G63,"")</f>
        <v/>
      </c>
      <c r="E57" s="19" t="str">
        <f ca="1">IF(Registration!H63&gt;0,Registration!H63,"")</f>
        <v/>
      </c>
      <c r="F57" s="19" t="str">
        <f>IF(Registration!I63&gt;0,Registration!I63,"")</f>
        <v/>
      </c>
      <c r="G57" s="19" t="str">
        <f>IF(Registration!J63&gt;0,Registration!J63,"")</f>
        <v/>
      </c>
      <c r="H57" s="35" t="e">
        <f ca="1">IF(Registration!K63&gt;0, INDEX(Lookup!$C$11:$D$106,  MATCH(Registration!K63,Country,0),1),"")</f>
        <v>#N/A</v>
      </c>
      <c r="I57" s="35" t="str">
        <f>IF(Registration!L63&gt;0,Registration!L63,"")</f>
        <v/>
      </c>
      <c r="J57" s="37" t="str">
        <f>IF(Registration!M63&gt;0, INDEX(Lookup!$E$11:$E$106,  MATCH(Registration!M63,Grades,0),1),"")</f>
        <v/>
      </c>
      <c r="K57" s="37" t="str">
        <f>IF(Registration!N63&gt;0, INDEX(Lookup!$I$11:$J$106,  MATCH(Registration!N63,CategoriesKumite,0),1),"")</f>
        <v/>
      </c>
      <c r="L57" s="37" t="str">
        <f>IF(Registration!O63&gt;0, INDEX(Lookup!$K$11:$L$106,  MATCH(Registration!O63,CategoriesKata,0),1),"")</f>
        <v/>
      </c>
      <c r="M57" s="19" t="str">
        <f>IF(Registration!P63&gt;0,Registration!P63,"")</f>
        <v/>
      </c>
    </row>
    <row r="58" spans="1:13" x14ac:dyDescent="0.25">
      <c r="A58" s="34" t="str">
        <f>IF(Registration!D64  &gt; 0,Registration!D64,"")</f>
        <v/>
      </c>
      <c r="B58" s="34" t="str">
        <f>IF(Registration!E64  &gt; 0,Registration!E64,"")</f>
        <v/>
      </c>
      <c r="C58" s="35" t="str">
        <f>IF(Registration!F64&gt;0, INDEX(Lookup!$G$11:$H$106,  MATCH(Registration!F64,Gender,0),1),"")</f>
        <v/>
      </c>
      <c r="D58" s="36" t="str">
        <f>IF(Registration!G64&gt;0,Registration!G64,"")</f>
        <v/>
      </c>
      <c r="E58" s="19" t="str">
        <f ca="1">IF(Registration!H64&gt;0,Registration!H64,"")</f>
        <v/>
      </c>
      <c r="F58" s="19" t="str">
        <f>IF(Registration!I64&gt;0,Registration!I64,"")</f>
        <v/>
      </c>
      <c r="G58" s="19" t="str">
        <f>IF(Registration!J64&gt;0,Registration!J64,"")</f>
        <v/>
      </c>
      <c r="H58" s="35" t="e">
        <f ca="1">IF(Registration!K64&gt;0, INDEX(Lookup!$C$11:$D$106,  MATCH(Registration!K64,Country,0),1),"")</f>
        <v>#N/A</v>
      </c>
      <c r="I58" s="35" t="str">
        <f>IF(Registration!L64&gt;0,Registration!L64,"")</f>
        <v/>
      </c>
      <c r="J58" s="37" t="str">
        <f>IF(Registration!M64&gt;0, INDEX(Lookup!$E$11:$E$106,  MATCH(Registration!M64,Grades,0),1),"")</f>
        <v/>
      </c>
      <c r="K58" s="37" t="str">
        <f>IF(Registration!N64&gt;0, INDEX(Lookup!$I$11:$J$106,  MATCH(Registration!N64,CategoriesKumite,0),1),"")</f>
        <v/>
      </c>
      <c r="L58" s="37" t="str">
        <f>IF(Registration!O64&gt;0, INDEX(Lookup!$K$11:$L$106,  MATCH(Registration!O64,CategoriesKata,0),1),"")</f>
        <v/>
      </c>
      <c r="M58" s="19" t="str">
        <f>IF(Registration!P64&gt;0,Registration!P64,"")</f>
        <v/>
      </c>
    </row>
    <row r="59" spans="1:13" x14ac:dyDescent="0.25">
      <c r="A59" s="34" t="str">
        <f>IF(Registration!D65  &gt; 0,Registration!D65,"")</f>
        <v/>
      </c>
      <c r="B59" s="34" t="str">
        <f>IF(Registration!E65  &gt; 0,Registration!E65,"")</f>
        <v/>
      </c>
      <c r="C59" s="35" t="str">
        <f>IF(Registration!F65&gt;0, INDEX(Lookup!$G$11:$H$106,  MATCH(Registration!F65,Gender,0),1),"")</f>
        <v/>
      </c>
      <c r="D59" s="36" t="str">
        <f>IF(Registration!G65&gt;0,Registration!G65,"")</f>
        <v/>
      </c>
      <c r="E59" s="19" t="str">
        <f ca="1">IF(Registration!H65&gt;0,Registration!H65,"")</f>
        <v/>
      </c>
      <c r="F59" s="19" t="str">
        <f>IF(Registration!I65&gt;0,Registration!I65,"")</f>
        <v/>
      </c>
      <c r="G59" s="19" t="str">
        <f>IF(Registration!J65&gt;0,Registration!J65,"")</f>
        <v/>
      </c>
      <c r="H59" s="35" t="e">
        <f ca="1">IF(Registration!K65&gt;0, INDEX(Lookup!$C$11:$D$106,  MATCH(Registration!K65,Country,0),1),"")</f>
        <v>#N/A</v>
      </c>
      <c r="I59" s="35" t="str">
        <f>IF(Registration!L65&gt;0,Registration!L65,"")</f>
        <v/>
      </c>
      <c r="J59" s="37" t="str">
        <f>IF(Registration!M65&gt;0, INDEX(Lookup!$E$11:$E$106,  MATCH(Registration!M65,Grades,0),1),"")</f>
        <v/>
      </c>
      <c r="K59" s="37" t="str">
        <f>IF(Registration!N65&gt;0, INDEX(Lookup!$I$11:$J$106,  MATCH(Registration!N65,CategoriesKumite,0),1),"")</f>
        <v/>
      </c>
      <c r="L59" s="37" t="str">
        <f>IF(Registration!O65&gt;0, INDEX(Lookup!$K$11:$L$106,  MATCH(Registration!O65,CategoriesKata,0),1),"")</f>
        <v/>
      </c>
      <c r="M59" s="19" t="str">
        <f>IF(Registration!P65&gt;0,Registration!P65,"")</f>
        <v/>
      </c>
    </row>
    <row r="60" spans="1:13" x14ac:dyDescent="0.25">
      <c r="A60" s="34" t="str">
        <f>IF(Registration!D66  &gt; 0,Registration!D66,"")</f>
        <v/>
      </c>
      <c r="B60" s="34" t="str">
        <f>IF(Registration!E66  &gt; 0,Registration!E66,"")</f>
        <v/>
      </c>
      <c r="C60" s="35" t="str">
        <f>IF(Registration!F66&gt;0, INDEX(Lookup!$G$11:$H$106,  MATCH(Registration!F66,Gender,0),1),"")</f>
        <v/>
      </c>
      <c r="D60" s="36" t="str">
        <f>IF(Registration!G66&gt;0,Registration!G66,"")</f>
        <v/>
      </c>
      <c r="E60" s="19" t="str">
        <f ca="1">IF(Registration!H66&gt;0,Registration!H66,"")</f>
        <v/>
      </c>
      <c r="F60" s="19" t="str">
        <f>IF(Registration!I66&gt;0,Registration!I66,"")</f>
        <v/>
      </c>
      <c r="G60" s="19" t="str">
        <f>IF(Registration!J66&gt;0,Registration!J66,"")</f>
        <v/>
      </c>
      <c r="H60" s="35" t="e">
        <f ca="1">IF(Registration!K66&gt;0, INDEX(Lookup!$C$11:$D$106,  MATCH(Registration!K66,Country,0),1),"")</f>
        <v>#N/A</v>
      </c>
      <c r="I60" s="35" t="str">
        <f>IF(Registration!L66&gt;0,Registration!L66,"")</f>
        <v/>
      </c>
      <c r="J60" s="37" t="str">
        <f>IF(Registration!M66&gt;0, INDEX(Lookup!$E$11:$E$106,  MATCH(Registration!M66,Grades,0),1),"")</f>
        <v/>
      </c>
      <c r="K60" s="37" t="str">
        <f>IF(Registration!N66&gt;0, INDEX(Lookup!$I$11:$J$106,  MATCH(Registration!N66,CategoriesKumite,0),1),"")</f>
        <v/>
      </c>
      <c r="L60" s="37" t="str">
        <f>IF(Registration!O66&gt;0, INDEX(Lookup!$K$11:$L$106,  MATCH(Registration!O66,CategoriesKata,0),1),"")</f>
        <v/>
      </c>
      <c r="M60" s="19" t="str">
        <f>IF(Registration!P66&gt;0,Registration!P66,"")</f>
        <v/>
      </c>
    </row>
    <row r="61" spans="1:13" x14ac:dyDescent="0.25">
      <c r="A61" s="34" t="str">
        <f>IF(Registration!D67  &gt; 0,Registration!D67,"")</f>
        <v/>
      </c>
      <c r="B61" s="34" t="str">
        <f>IF(Registration!E67  &gt; 0,Registration!E67,"")</f>
        <v/>
      </c>
      <c r="C61" s="35" t="str">
        <f>IF(Registration!F67&gt;0, INDEX(Lookup!$G$11:$H$106,  MATCH(Registration!F67,Gender,0),1),"")</f>
        <v/>
      </c>
      <c r="D61" s="36" t="str">
        <f>IF(Registration!G67&gt;0,Registration!G67,"")</f>
        <v/>
      </c>
      <c r="E61" s="19" t="str">
        <f ca="1">IF(Registration!H67&gt;0,Registration!H67,"")</f>
        <v/>
      </c>
      <c r="F61" s="19" t="str">
        <f>IF(Registration!I67&gt;0,Registration!I67,"")</f>
        <v/>
      </c>
      <c r="G61" s="19" t="str">
        <f>IF(Registration!J67&gt;0,Registration!J67,"")</f>
        <v/>
      </c>
      <c r="H61" s="35" t="e">
        <f ca="1">IF(Registration!K67&gt;0, INDEX(Lookup!$C$11:$D$106,  MATCH(Registration!K67,Country,0),1),"")</f>
        <v>#N/A</v>
      </c>
      <c r="I61" s="35" t="str">
        <f>IF(Registration!L67&gt;0,Registration!L67,"")</f>
        <v/>
      </c>
      <c r="J61" s="37" t="str">
        <f>IF(Registration!M67&gt;0, INDEX(Lookup!$E$11:$E$106,  MATCH(Registration!M67,Grades,0),1),"")</f>
        <v/>
      </c>
      <c r="K61" s="37" t="str">
        <f>IF(Registration!N67&gt;0, INDEX(Lookup!$I$11:$J$106,  MATCH(Registration!N67,CategoriesKumite,0),1),"")</f>
        <v/>
      </c>
      <c r="L61" s="37" t="str">
        <f>IF(Registration!O67&gt;0, INDEX(Lookup!$K$11:$L$106,  MATCH(Registration!O67,CategoriesKata,0),1),"")</f>
        <v/>
      </c>
      <c r="M61" s="19" t="str">
        <f>IF(Registration!P67&gt;0,Registration!P67,"")</f>
        <v/>
      </c>
    </row>
    <row r="62" spans="1:13" x14ac:dyDescent="0.25">
      <c r="A62" s="34" t="str">
        <f>IF(Registration!D68  &gt; 0,Registration!D68,"")</f>
        <v/>
      </c>
      <c r="B62" s="34" t="str">
        <f>IF(Registration!E68  &gt; 0,Registration!E68,"")</f>
        <v/>
      </c>
      <c r="C62" s="35" t="str">
        <f>IF(Registration!F68&gt;0, INDEX(Lookup!$G$11:$H$106,  MATCH(Registration!F68,Gender,0),1),"")</f>
        <v/>
      </c>
      <c r="D62" s="36" t="str">
        <f>IF(Registration!G68&gt;0,Registration!G68,"")</f>
        <v/>
      </c>
      <c r="E62" s="19" t="str">
        <f ca="1">IF(Registration!H68&gt;0,Registration!H68,"")</f>
        <v/>
      </c>
      <c r="F62" s="19" t="str">
        <f>IF(Registration!I68&gt;0,Registration!I68,"")</f>
        <v/>
      </c>
      <c r="G62" s="19" t="str">
        <f>IF(Registration!J68&gt;0,Registration!J68,"")</f>
        <v/>
      </c>
      <c r="H62" s="35" t="e">
        <f ca="1">IF(Registration!K68&gt;0, INDEX(Lookup!$C$11:$D$106,  MATCH(Registration!K68,Country,0),1),"")</f>
        <v>#N/A</v>
      </c>
      <c r="I62" s="35" t="str">
        <f>IF(Registration!L68&gt;0,Registration!L68,"")</f>
        <v/>
      </c>
      <c r="J62" s="37" t="str">
        <f>IF(Registration!M68&gt;0, INDEX(Lookup!$E$11:$E$106,  MATCH(Registration!M68,Grades,0),1),"")</f>
        <v/>
      </c>
      <c r="K62" s="37" t="str">
        <f>IF(Registration!N68&gt;0, INDEX(Lookup!$I$11:$J$106,  MATCH(Registration!N68,CategoriesKumite,0),1),"")</f>
        <v/>
      </c>
      <c r="L62" s="37" t="str">
        <f>IF(Registration!O68&gt;0, INDEX(Lookup!$K$11:$L$106,  MATCH(Registration!O68,CategoriesKata,0),1),"")</f>
        <v/>
      </c>
      <c r="M62" s="19" t="str">
        <f>IF(Registration!P68&gt;0,Registration!P68,"")</f>
        <v/>
      </c>
    </row>
    <row r="63" spans="1:13" x14ac:dyDescent="0.25">
      <c r="A63" s="34" t="str">
        <f>IF(Registration!D69  &gt; 0,Registration!D69,"")</f>
        <v/>
      </c>
      <c r="B63" s="34" t="str">
        <f>IF(Registration!E69  &gt; 0,Registration!E69,"")</f>
        <v/>
      </c>
      <c r="C63" s="35" t="str">
        <f>IF(Registration!F69&gt;0, INDEX(Lookup!$G$11:$H$106,  MATCH(Registration!F69,Gender,0),1),"")</f>
        <v/>
      </c>
      <c r="D63" s="36" t="str">
        <f>IF(Registration!G69&gt;0,Registration!G69,"")</f>
        <v/>
      </c>
      <c r="E63" s="19" t="str">
        <f ca="1">IF(Registration!H69&gt;0,Registration!H69,"")</f>
        <v/>
      </c>
      <c r="F63" s="19" t="str">
        <f>IF(Registration!I69&gt;0,Registration!I69,"")</f>
        <v/>
      </c>
      <c r="G63" s="19" t="str">
        <f>IF(Registration!J69&gt;0,Registration!J69,"")</f>
        <v/>
      </c>
      <c r="H63" s="35" t="e">
        <f ca="1">IF(Registration!K69&gt;0, INDEX(Lookup!$C$11:$D$106,  MATCH(Registration!K69,Country,0),1),"")</f>
        <v>#N/A</v>
      </c>
      <c r="I63" s="35" t="str">
        <f>IF(Registration!L69&gt;0,Registration!L69,"")</f>
        <v/>
      </c>
      <c r="J63" s="37" t="str">
        <f>IF(Registration!M69&gt;0, INDEX(Lookup!$E$11:$E$106,  MATCH(Registration!M69,Grades,0),1),"")</f>
        <v/>
      </c>
      <c r="K63" s="37" t="str">
        <f>IF(Registration!N69&gt;0, INDEX(Lookup!$I$11:$J$106,  MATCH(Registration!N69,CategoriesKumite,0),1),"")</f>
        <v/>
      </c>
      <c r="L63" s="37" t="str">
        <f>IF(Registration!O69&gt;0, INDEX(Lookup!$K$11:$L$106,  MATCH(Registration!O69,CategoriesKata,0),1),"")</f>
        <v/>
      </c>
      <c r="M63" s="19" t="str">
        <f>IF(Registration!P69&gt;0,Registration!P69,"")</f>
        <v/>
      </c>
    </row>
    <row r="64" spans="1:13" x14ac:dyDescent="0.25">
      <c r="A64" s="34" t="str">
        <f>IF(Registration!D70  &gt; 0,Registration!D70,"")</f>
        <v/>
      </c>
      <c r="B64" s="34" t="str">
        <f>IF(Registration!E70  &gt; 0,Registration!E70,"")</f>
        <v/>
      </c>
      <c r="C64" s="35" t="str">
        <f>IF(Registration!F70&gt;0, INDEX(Lookup!$G$11:$H$106,  MATCH(Registration!F70,Gender,0),1),"")</f>
        <v/>
      </c>
      <c r="D64" s="36" t="str">
        <f>IF(Registration!G70&gt;0,Registration!G70,"")</f>
        <v/>
      </c>
      <c r="E64" s="19" t="str">
        <f ca="1">IF(Registration!H70&gt;0,Registration!H70,"")</f>
        <v/>
      </c>
      <c r="F64" s="19" t="str">
        <f>IF(Registration!I70&gt;0,Registration!I70,"")</f>
        <v/>
      </c>
      <c r="G64" s="19" t="str">
        <f>IF(Registration!J70&gt;0,Registration!J70,"")</f>
        <v/>
      </c>
      <c r="H64" s="35" t="e">
        <f ca="1">IF(Registration!K70&gt;0, INDEX(Lookup!$C$11:$D$106,  MATCH(Registration!K70,Country,0),1),"")</f>
        <v>#N/A</v>
      </c>
      <c r="I64" s="35" t="str">
        <f>IF(Registration!L70&gt;0,Registration!L70,"")</f>
        <v/>
      </c>
      <c r="J64" s="37" t="str">
        <f>IF(Registration!M70&gt;0, INDEX(Lookup!$E$11:$E$106,  MATCH(Registration!M70,Grades,0),1),"")</f>
        <v/>
      </c>
      <c r="K64" s="37" t="str">
        <f>IF(Registration!N70&gt;0, INDEX(Lookup!$I$11:$J$106,  MATCH(Registration!N70,CategoriesKumite,0),1),"")</f>
        <v/>
      </c>
      <c r="L64" s="37" t="str">
        <f>IF(Registration!O70&gt;0, INDEX(Lookup!$K$11:$L$106,  MATCH(Registration!O70,CategoriesKata,0),1),"")</f>
        <v/>
      </c>
      <c r="M64" s="19" t="str">
        <f>IF(Registration!P70&gt;0,Registration!P70,"")</f>
        <v/>
      </c>
    </row>
    <row r="65" spans="1:13" x14ac:dyDescent="0.25">
      <c r="A65" s="34" t="str">
        <f>IF(Registration!D71  &gt; 0,Registration!D71,"")</f>
        <v/>
      </c>
      <c r="B65" s="34" t="str">
        <f>IF(Registration!E71  &gt; 0,Registration!E71,"")</f>
        <v/>
      </c>
      <c r="C65" s="35" t="str">
        <f>IF(Registration!F71&gt;0, INDEX(Lookup!$G$11:$H$106,  MATCH(Registration!F71,Gender,0),1),"")</f>
        <v/>
      </c>
      <c r="D65" s="36" t="str">
        <f>IF(Registration!G71&gt;0,Registration!G71,"")</f>
        <v/>
      </c>
      <c r="E65" s="19" t="str">
        <f ca="1">IF(Registration!H71&gt;0,Registration!H71,"")</f>
        <v/>
      </c>
      <c r="F65" s="19" t="str">
        <f>IF(Registration!I71&gt;0,Registration!I71,"")</f>
        <v/>
      </c>
      <c r="G65" s="19" t="str">
        <f>IF(Registration!J71&gt;0,Registration!J71,"")</f>
        <v/>
      </c>
      <c r="H65" s="35" t="e">
        <f ca="1">IF(Registration!K71&gt;0, INDEX(Lookup!$C$11:$D$106,  MATCH(Registration!K71,Country,0),1),"")</f>
        <v>#N/A</v>
      </c>
      <c r="I65" s="35" t="str">
        <f>IF(Registration!L71&gt;0,Registration!L71,"")</f>
        <v/>
      </c>
      <c r="J65" s="37" t="str">
        <f>IF(Registration!M71&gt;0, INDEX(Lookup!$E$11:$E$106,  MATCH(Registration!M71,Grades,0),1),"")</f>
        <v/>
      </c>
      <c r="K65" s="37" t="str">
        <f>IF(Registration!N71&gt;0, INDEX(Lookup!$I$11:$J$106,  MATCH(Registration!N71,CategoriesKumite,0),1),"")</f>
        <v/>
      </c>
      <c r="L65" s="37" t="str">
        <f>IF(Registration!O71&gt;0, INDEX(Lookup!$K$11:$L$106,  MATCH(Registration!O71,CategoriesKata,0),1),"")</f>
        <v/>
      </c>
      <c r="M65" s="19" t="str">
        <f>IF(Registration!P71&gt;0,Registration!P71,"")</f>
        <v/>
      </c>
    </row>
    <row r="66" spans="1:13" x14ac:dyDescent="0.25">
      <c r="A66" s="34" t="str">
        <f>IF(Registration!D72  &gt; 0,Registration!D72,"")</f>
        <v/>
      </c>
      <c r="B66" s="34" t="str">
        <f>IF(Registration!E72  &gt; 0,Registration!E72,"")</f>
        <v/>
      </c>
      <c r="C66" s="35" t="str">
        <f>IF(Registration!F72&gt;0, INDEX(Lookup!$G$11:$H$106,  MATCH(Registration!F72,Gender,0),1),"")</f>
        <v/>
      </c>
      <c r="D66" s="36" t="str">
        <f>IF(Registration!G72&gt;0,Registration!G72,"")</f>
        <v/>
      </c>
      <c r="E66" s="19" t="str">
        <f ca="1">IF(Registration!H72&gt;0,Registration!H72,"")</f>
        <v/>
      </c>
      <c r="F66" s="19" t="str">
        <f>IF(Registration!I72&gt;0,Registration!I72,"")</f>
        <v/>
      </c>
      <c r="G66" s="19" t="str">
        <f>IF(Registration!J72&gt;0,Registration!J72,"")</f>
        <v/>
      </c>
      <c r="H66" s="35" t="e">
        <f ca="1">IF(Registration!K72&gt;0, INDEX(Lookup!$C$11:$D$106,  MATCH(Registration!K72,Country,0),1),"")</f>
        <v>#N/A</v>
      </c>
      <c r="I66" s="35" t="str">
        <f>IF(Registration!L72&gt;0,Registration!L72,"")</f>
        <v/>
      </c>
      <c r="J66" s="37" t="str">
        <f>IF(Registration!M72&gt;0, INDEX(Lookup!$E$11:$E$106,  MATCH(Registration!M72,Grades,0),1),"")</f>
        <v/>
      </c>
      <c r="K66" s="37" t="str">
        <f>IF(Registration!N72&gt;0, INDEX(Lookup!$I$11:$J$106,  MATCH(Registration!N72,CategoriesKumite,0),1),"")</f>
        <v/>
      </c>
      <c r="L66" s="37" t="str">
        <f>IF(Registration!O72&gt;0, INDEX(Lookup!$K$11:$L$106,  MATCH(Registration!O72,CategoriesKata,0),1),"")</f>
        <v/>
      </c>
      <c r="M66" s="19" t="str">
        <f>IF(Registration!P72&gt;0,Registration!P72,"")</f>
        <v/>
      </c>
    </row>
    <row r="67" spans="1:13" x14ac:dyDescent="0.25">
      <c r="A67" s="34" t="str">
        <f>IF(Registration!D73  &gt; 0,Registration!D73,"")</f>
        <v/>
      </c>
      <c r="B67" s="34" t="str">
        <f>IF(Registration!E73  &gt; 0,Registration!E73,"")</f>
        <v/>
      </c>
      <c r="C67" s="35" t="str">
        <f>IF(Registration!F73&gt;0, INDEX(Lookup!$G$11:$H$106,  MATCH(Registration!F73,Gender,0),1),"")</f>
        <v/>
      </c>
      <c r="D67" s="36" t="str">
        <f>IF(Registration!G73&gt;0,Registration!G73,"")</f>
        <v/>
      </c>
      <c r="E67" s="19" t="str">
        <f ca="1">IF(Registration!H73&gt;0,Registration!H73,"")</f>
        <v/>
      </c>
      <c r="F67" s="19" t="str">
        <f>IF(Registration!I73&gt;0,Registration!I73,"")</f>
        <v/>
      </c>
      <c r="G67" s="19" t="str">
        <f>IF(Registration!J73&gt;0,Registration!J73,"")</f>
        <v/>
      </c>
      <c r="H67" s="35" t="e">
        <f ca="1">IF(Registration!K73&gt;0, INDEX(Lookup!$C$11:$D$106,  MATCH(Registration!K73,Country,0),1),"")</f>
        <v>#N/A</v>
      </c>
      <c r="I67" s="35" t="str">
        <f>IF(Registration!L73&gt;0,Registration!L73,"")</f>
        <v/>
      </c>
      <c r="J67" s="37" t="str">
        <f>IF(Registration!M73&gt;0, INDEX(Lookup!$E$11:$E$106,  MATCH(Registration!M73,Grades,0),1),"")</f>
        <v/>
      </c>
      <c r="K67" s="37" t="str">
        <f>IF(Registration!N73&gt;0, INDEX(Lookup!$I$11:$J$106,  MATCH(Registration!N73,CategoriesKumite,0),1),"")</f>
        <v/>
      </c>
      <c r="L67" s="37" t="str">
        <f>IF(Registration!O73&gt;0, INDEX(Lookup!$K$11:$L$106,  MATCH(Registration!O73,CategoriesKata,0),1),"")</f>
        <v/>
      </c>
      <c r="M67" s="19" t="str">
        <f>IF(Registration!P73&gt;0,Registration!P73,"")</f>
        <v/>
      </c>
    </row>
    <row r="68" spans="1:13" x14ac:dyDescent="0.25">
      <c r="A68" s="34" t="str">
        <f>IF(Registration!D74  &gt; 0,Registration!D74,"")</f>
        <v/>
      </c>
      <c r="B68" s="34" t="str">
        <f>IF(Registration!E74  &gt; 0,Registration!E74,"")</f>
        <v/>
      </c>
      <c r="C68" s="35" t="str">
        <f>IF(Registration!F74&gt;0, INDEX(Lookup!$G$11:$H$106,  MATCH(Registration!F74,Gender,0),1),"")</f>
        <v/>
      </c>
      <c r="D68" s="36" t="str">
        <f>IF(Registration!G74&gt;0,Registration!G74,"")</f>
        <v/>
      </c>
      <c r="E68" s="19" t="str">
        <f ca="1">IF(Registration!H74&gt;0,Registration!H74,"")</f>
        <v/>
      </c>
      <c r="F68" s="19" t="str">
        <f>IF(Registration!I74&gt;0,Registration!I74,"")</f>
        <v/>
      </c>
      <c r="G68" s="19" t="str">
        <f>IF(Registration!J74&gt;0,Registration!J74,"")</f>
        <v/>
      </c>
      <c r="H68" s="35" t="e">
        <f ca="1">IF(Registration!K74&gt;0, INDEX(Lookup!$C$11:$D$106,  MATCH(Registration!K74,Country,0),1),"")</f>
        <v>#N/A</v>
      </c>
      <c r="I68" s="35" t="str">
        <f>IF(Registration!L74&gt;0,Registration!L74,"")</f>
        <v/>
      </c>
      <c r="J68" s="37" t="str">
        <f>IF(Registration!M74&gt;0, INDEX(Lookup!$E$11:$E$106,  MATCH(Registration!M74,Grades,0),1),"")</f>
        <v/>
      </c>
      <c r="K68" s="37" t="str">
        <f>IF(Registration!N74&gt;0, INDEX(Lookup!$I$11:$J$106,  MATCH(Registration!N74,CategoriesKumite,0),1),"")</f>
        <v/>
      </c>
      <c r="L68" s="37" t="str">
        <f>IF(Registration!O74&gt;0, INDEX(Lookup!$K$11:$L$106,  MATCH(Registration!O74,CategoriesKata,0),1),"")</f>
        <v/>
      </c>
      <c r="M68" s="19" t="str">
        <f>IF(Registration!P74&gt;0,Registration!P74,"")</f>
        <v/>
      </c>
    </row>
    <row r="69" spans="1:13" x14ac:dyDescent="0.25">
      <c r="A69" s="34" t="str">
        <f>IF(Registration!D75  &gt; 0,Registration!D75,"")</f>
        <v/>
      </c>
      <c r="B69" s="34" t="str">
        <f>IF(Registration!E75  &gt; 0,Registration!E75,"")</f>
        <v/>
      </c>
      <c r="C69" s="35" t="str">
        <f>IF(Registration!F75&gt;0, INDEX(Lookup!$G$11:$H$106,  MATCH(Registration!F75,Gender,0),1),"")</f>
        <v/>
      </c>
      <c r="D69" s="36" t="str">
        <f>IF(Registration!G75&gt;0,Registration!G75,"")</f>
        <v/>
      </c>
      <c r="E69" s="19" t="str">
        <f ca="1">IF(Registration!H75&gt;0,Registration!H75,"")</f>
        <v/>
      </c>
      <c r="F69" s="19" t="str">
        <f>IF(Registration!I75&gt;0,Registration!I75,"")</f>
        <v/>
      </c>
      <c r="G69" s="19" t="str">
        <f>IF(Registration!J75&gt;0,Registration!J75,"")</f>
        <v/>
      </c>
      <c r="H69" s="35" t="e">
        <f ca="1">IF(Registration!K75&gt;0, INDEX(Lookup!$C$11:$D$106,  MATCH(Registration!K75,Country,0),1),"")</f>
        <v>#N/A</v>
      </c>
      <c r="I69" s="35" t="str">
        <f>IF(Registration!L75&gt;0,Registration!L75,"")</f>
        <v/>
      </c>
      <c r="J69" s="37" t="str">
        <f>IF(Registration!M75&gt;0, INDEX(Lookup!$E$11:$E$106,  MATCH(Registration!M75,Grades,0),1),"")</f>
        <v/>
      </c>
      <c r="K69" s="37" t="str">
        <f>IF(Registration!N75&gt;0, INDEX(Lookup!$I$11:$J$106,  MATCH(Registration!N75,CategoriesKumite,0),1),"")</f>
        <v/>
      </c>
      <c r="L69" s="37" t="str">
        <f>IF(Registration!O75&gt;0, INDEX(Lookup!$K$11:$L$106,  MATCH(Registration!O75,CategoriesKata,0),1),"")</f>
        <v/>
      </c>
      <c r="M69" s="19" t="str">
        <f>IF(Registration!P75&gt;0,Registration!P75,"")</f>
        <v/>
      </c>
    </row>
    <row r="70" spans="1:13" x14ac:dyDescent="0.25">
      <c r="A70" s="34" t="str">
        <f>IF(Registration!D76  &gt; 0,Registration!D76,"")</f>
        <v/>
      </c>
      <c r="B70" s="34" t="str">
        <f>IF(Registration!E76  &gt; 0,Registration!E76,"")</f>
        <v/>
      </c>
      <c r="C70" s="35" t="str">
        <f>IF(Registration!F76&gt;0, INDEX(Lookup!$G$11:$H$106,  MATCH(Registration!F76,Gender,0),1),"")</f>
        <v/>
      </c>
      <c r="D70" s="36" t="str">
        <f>IF(Registration!G76&gt;0,Registration!G76,"")</f>
        <v/>
      </c>
      <c r="E70" s="19" t="str">
        <f ca="1">IF(Registration!H76&gt;0,Registration!H76,"")</f>
        <v/>
      </c>
      <c r="F70" s="19" t="str">
        <f>IF(Registration!I76&gt;0,Registration!I76,"")</f>
        <v/>
      </c>
      <c r="G70" s="19" t="str">
        <f>IF(Registration!J76&gt;0,Registration!J76,"")</f>
        <v/>
      </c>
      <c r="H70" s="35" t="e">
        <f ca="1">IF(Registration!K76&gt;0, INDEX(Lookup!$C$11:$D$106,  MATCH(Registration!K76,Country,0),1),"")</f>
        <v>#N/A</v>
      </c>
      <c r="I70" s="35" t="str">
        <f>IF(Registration!L76&gt;0,Registration!L76,"")</f>
        <v/>
      </c>
      <c r="J70" s="37" t="str">
        <f>IF(Registration!M76&gt;0, INDEX(Lookup!$E$11:$E$106,  MATCH(Registration!M76,Grades,0),1),"")</f>
        <v/>
      </c>
      <c r="K70" s="37" t="str">
        <f>IF(Registration!N76&gt;0, INDEX(Lookup!$I$11:$J$106,  MATCH(Registration!N76,CategoriesKumite,0),1),"")</f>
        <v/>
      </c>
      <c r="L70" s="37" t="str">
        <f>IF(Registration!O76&gt;0, INDEX(Lookup!$K$11:$L$106,  MATCH(Registration!O76,CategoriesKata,0),1),"")</f>
        <v/>
      </c>
      <c r="M70" s="19" t="str">
        <f>IF(Registration!P76&gt;0,Registration!P76,"")</f>
        <v/>
      </c>
    </row>
  </sheetData>
  <mergeCells count="3">
    <mergeCell ref="B2:D2"/>
    <mergeCell ref="B3:D3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Registration</vt:lpstr>
      <vt:lpstr>Lookup</vt:lpstr>
      <vt:lpstr>Import</vt:lpstr>
      <vt:lpstr>Registration!Print_Area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gabrielp</dc:creator>
  <cp:lastModifiedBy>Pirmin Gabriel</cp:lastModifiedBy>
  <cp:lastPrinted>2014-05-01T12:58:13Z</cp:lastPrinted>
  <dcterms:created xsi:type="dcterms:W3CDTF">2014-04-30T09:34:35Z</dcterms:created>
  <dcterms:modified xsi:type="dcterms:W3CDTF">2015-11-17T14:43:10Z</dcterms:modified>
</cp:coreProperties>
</file>